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tabRatio="565" activeTab="8"/>
  </bookViews>
  <sheets>
    <sheet name="Servizi Demografici" sheetId="1" r:id="rId1"/>
    <sheet name="Ragioneria" sheetId="2" r:id="rId2"/>
    <sheet name="Tributi" sheetId="3" r:id="rId3"/>
    <sheet name="Scuola" sheetId="4" r:id="rId4"/>
    <sheet name="Cultura" sheetId="5" r:id="rId5"/>
    <sheet name="Biblioteca" sheetId="6" r:id="rId6"/>
    <sheet name="Servizio Tecnico" sheetId="7" r:id="rId7"/>
    <sheet name="Edilizia Urbanistica" sheetId="8" r:id="rId8"/>
    <sheet name="TOTALE" sheetId="9" r:id="rId9"/>
  </sheets>
  <definedNames/>
  <calcPr fullCalcOnLoad="1"/>
</workbook>
</file>

<file path=xl/sharedStrings.xml><?xml version="1.0" encoding="utf-8"?>
<sst xmlns="http://schemas.openxmlformats.org/spreadsheetml/2006/main" count="1157" uniqueCount="121">
  <si>
    <t>DOMANDA 1.</t>
  </si>
  <si>
    <t>Maschio</t>
  </si>
  <si>
    <t>Femmina</t>
  </si>
  <si>
    <t>Persona giuridica</t>
  </si>
  <si>
    <t>TOTALE</t>
  </si>
  <si>
    <t>Cittadinanza italiana</t>
  </si>
  <si>
    <t>Cittadinanza UE</t>
  </si>
  <si>
    <t>Cittadinanza extra UE</t>
  </si>
  <si>
    <t>Professionista</t>
  </si>
  <si>
    <t>In cerca di lavoro</t>
  </si>
  <si>
    <t>DOMANDA 3.</t>
  </si>
  <si>
    <t>Ha usato il sito</t>
  </si>
  <si>
    <t>Non ha usato il sito</t>
  </si>
  <si>
    <t>DOMANDA 4.</t>
  </si>
  <si>
    <t>Insufficiente</t>
  </si>
  <si>
    <t>Sufficiente</t>
  </si>
  <si>
    <t>Discreto</t>
  </si>
  <si>
    <t>Buono</t>
  </si>
  <si>
    <t>Competenza e preparazione del personale</t>
  </si>
  <si>
    <t>Chiarezza delle informazioni ricevute</t>
  </si>
  <si>
    <t>Tempesitività delle risposte fornite</t>
  </si>
  <si>
    <t>Disponibilità e orientamento all'utenza</t>
  </si>
  <si>
    <t>Orario di apertura al pubblico</t>
  </si>
  <si>
    <t>DOMANDA 5.</t>
  </si>
  <si>
    <t>Giudizio complessivo</t>
  </si>
  <si>
    <t>INDAGINE SULLA SODDISFAZIONE DEGLI UTENTI</t>
  </si>
  <si>
    <t xml:space="preserve">QUESTIONARI RACCOLTI : </t>
  </si>
  <si>
    <t>Altro</t>
  </si>
  <si>
    <t>Nido d'infanzia</t>
  </si>
  <si>
    <t>UTILIZZO DEL SITO INTERNET</t>
  </si>
  <si>
    <t>GIUDIZIO COMPLESSIVO</t>
  </si>
  <si>
    <t>TIPOLOGIA DI UTENZA</t>
  </si>
  <si>
    <t>COMUNE DI RAVARINO</t>
  </si>
  <si>
    <t xml:space="preserve"> Iscrizioni anagrafiche</t>
  </si>
  <si>
    <t>Proc.elettorali</t>
  </si>
  <si>
    <t>Pratiche funerarie</t>
  </si>
  <si>
    <t>Pratiche cittadinanza</t>
  </si>
  <si>
    <t>Residente a Ravarino</t>
  </si>
  <si>
    <t>Non residente a Ravarino</t>
  </si>
  <si>
    <t>Economato</t>
  </si>
  <si>
    <t>SERVIZIO TRIBUTI</t>
  </si>
  <si>
    <t>Pubbliche affissioni</t>
  </si>
  <si>
    <t>Anagrafe canina</t>
  </si>
  <si>
    <t>Cosap</t>
  </si>
  <si>
    <t>Catasto</t>
  </si>
  <si>
    <t>Trasporto scolastico</t>
  </si>
  <si>
    <t>Mensa scolastica</t>
  </si>
  <si>
    <t>Attività culturali</t>
  </si>
  <si>
    <t>Associazioni e volontariato</t>
  </si>
  <si>
    <t>Servizi cimiteriali</t>
  </si>
  <si>
    <t>SERVIZIO TECNICO LL.PP.</t>
  </si>
  <si>
    <t>Viabilità e strade</t>
  </si>
  <si>
    <t>Pubblica illuminazione</t>
  </si>
  <si>
    <t>Protezione civile</t>
  </si>
  <si>
    <t>Verde pubblico - arredo urbano</t>
  </si>
  <si>
    <t>Ambiente</t>
  </si>
  <si>
    <t>Autorizzazioni: pubblicità, scarico acqua, occupazione suolo pubblico</t>
  </si>
  <si>
    <t>Non ha risposto</t>
  </si>
  <si>
    <t>DOMANDA 2. SERVIZIO RICHIESTO</t>
  </si>
  <si>
    <t xml:space="preserve"> - possibili più risposte -</t>
  </si>
  <si>
    <t>DOMANDA 3.2.</t>
  </si>
  <si>
    <t>FACILITA' DI REPERIRE INFORMAZIONI DAL SITO</t>
  </si>
  <si>
    <t xml:space="preserve">Discreto </t>
  </si>
  <si>
    <t>DOMANDA 4.1.</t>
  </si>
  <si>
    <t>CAPACITA' DI RISPOSTA</t>
  </si>
  <si>
    <t>Tempestività delle risposte</t>
  </si>
  <si>
    <t>Capacità di soluzione dei problemi</t>
  </si>
  <si>
    <t>Adegutezza delle risorse e delle attrezzature</t>
  </si>
  <si>
    <t>DOMANDA 4.2.</t>
  </si>
  <si>
    <t>CAPACITA' DI RELAZIONE</t>
  </si>
  <si>
    <t>Ascolto e cortesia</t>
  </si>
  <si>
    <t>Correttezza e trasparenza</t>
  </si>
  <si>
    <t>Adeguatezza degli spazi</t>
  </si>
  <si>
    <t>DOMANDA 3.1</t>
  </si>
  <si>
    <t>DOMANDA 3.1.</t>
  </si>
  <si>
    <t>BIBLIOTECA</t>
  </si>
  <si>
    <t>Prestito</t>
  </si>
  <si>
    <t>Attività in sede</t>
  </si>
  <si>
    <t>Internet, multimediale</t>
  </si>
  <si>
    <t>Attività didattiche</t>
  </si>
  <si>
    <t>Consultazione, informazione</t>
  </si>
  <si>
    <t>Corsi, laboratori, conferenze</t>
  </si>
  <si>
    <t>DOMANDA 2.</t>
  </si>
  <si>
    <t>CAPACITA' DI RELAZIONE E DISPONIBILITA'</t>
  </si>
  <si>
    <t>DOMANDA 1.1.</t>
  </si>
  <si>
    <t>FREQUENZA DI ACCESSO AL SERVIZIO</t>
  </si>
  <si>
    <t>DOMANDA 1.2. SERVIZIO RICHIESTO</t>
  </si>
  <si>
    <t>Capacità di soluzione del problema</t>
  </si>
  <si>
    <t>Ascolto e comprensione del problema</t>
  </si>
  <si>
    <t>Dispomnibilità e orientamento alle esigenze</t>
  </si>
  <si>
    <t>TOTALI QUESTIONARI UTENTI ESTERNI</t>
  </si>
  <si>
    <t>Stato Civile</t>
  </si>
  <si>
    <t>SERVIZI DEMOGRAFICI</t>
  </si>
  <si>
    <t>Post-scuola primaria</t>
  </si>
  <si>
    <t>UFFICIO RAGIONERIA</t>
  </si>
  <si>
    <t>Gestione entrate</t>
  </si>
  <si>
    <t>Gestione uscite</t>
  </si>
  <si>
    <t>Rapporti con enti esterni</t>
  </si>
  <si>
    <t>Pagamenti</t>
  </si>
  <si>
    <t>SERVIZIO EDILIZIA E URBANISTICA</t>
  </si>
  <si>
    <t>Informazioni tecniche e urbanistiche</t>
  </si>
  <si>
    <t>Idoneità alloggi</t>
  </si>
  <si>
    <t>Informazioni e atti catastali</t>
  </si>
  <si>
    <t>Pratiche edilizie</t>
  </si>
  <si>
    <t>Studente/ssa</t>
  </si>
  <si>
    <t>Impiegato/a</t>
  </si>
  <si>
    <t>Operaio/a</t>
  </si>
  <si>
    <t>Artigiano/a</t>
  </si>
  <si>
    <t>Casalingo/a</t>
  </si>
  <si>
    <t>Pensionato/a</t>
  </si>
  <si>
    <t>RILEVAZIONE INTERNA</t>
  </si>
  <si>
    <r>
      <t xml:space="preserve">Raramente                               </t>
    </r>
    <r>
      <rPr>
        <i/>
        <sz val="11"/>
        <rFont val="Arial"/>
        <family val="2"/>
      </rPr>
      <t>(non tutti i mesi)</t>
    </r>
  </si>
  <si>
    <r>
      <t xml:space="preserve">Regolarmente                           </t>
    </r>
    <r>
      <rPr>
        <i/>
        <sz val="11"/>
        <rFont val="Arial"/>
        <family val="2"/>
      </rPr>
      <t>(tutti i mesi)</t>
    </r>
  </si>
  <si>
    <r>
      <t xml:space="preserve">Spesso                                           </t>
    </r>
    <r>
      <rPr>
        <i/>
        <sz val="11"/>
        <rFont val="Arial"/>
        <family val="2"/>
      </rPr>
      <t>(tutte le settimane)</t>
    </r>
  </si>
  <si>
    <t>Informazioni ammini-strative / accesso atti</t>
  </si>
  <si>
    <t>IMU - TASI - TARI</t>
  </si>
  <si>
    <t>ICI</t>
  </si>
  <si>
    <t>ANNO 2016</t>
  </si>
  <si>
    <t xml:space="preserve">SERVIZIO SCOLASTICO </t>
  </si>
  <si>
    <t>CULTURA - COMMERCIO - CIMITERI</t>
  </si>
  <si>
    <t>ANNO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</si>
</sst>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29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48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4" fillId="0" borderId="0" xfId="48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4" fillId="0" borderId="0" xfId="48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9" fontId="4" fillId="0" borderId="12" xfId="48" applyFont="1" applyBorder="1" applyAlignment="1">
      <alignment horizontal="center" vertical="center"/>
    </xf>
    <xf numFmtId="9" fontId="4" fillId="0" borderId="13" xfId="48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9" fontId="4" fillId="0" borderId="16" xfId="48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9" fontId="0" fillId="0" borderId="0" xfId="48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9" fontId="3" fillId="0" borderId="0" xfId="48" applyFont="1" applyBorder="1" applyAlignment="1">
      <alignment horizontal="center" vertical="center"/>
    </xf>
    <xf numFmtId="9" fontId="4" fillId="0" borderId="0" xfId="48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48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48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48" applyFont="1" applyFill="1" applyAlignment="1">
      <alignment horizontal="center" vertical="center"/>
    </xf>
    <xf numFmtId="9" fontId="4" fillId="0" borderId="17" xfId="48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18" xfId="48" applyFont="1" applyFill="1" applyBorder="1" applyAlignment="1">
      <alignment horizontal="center" vertical="center"/>
    </xf>
    <xf numFmtId="9" fontId="6" fillId="0" borderId="12" xfId="48" applyFont="1" applyFill="1" applyBorder="1" applyAlignment="1">
      <alignment horizontal="center" vertical="center" wrapText="1"/>
    </xf>
    <xf numFmtId="9" fontId="6" fillId="0" borderId="18" xfId="48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9" fontId="6" fillId="0" borderId="18" xfId="4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48" applyFont="1" applyAlignment="1">
      <alignment horizontal="center" vertical="center"/>
    </xf>
    <xf numFmtId="9" fontId="6" fillId="0" borderId="0" xfId="48" applyFont="1" applyBorder="1" applyAlignment="1">
      <alignment horizontal="center" vertical="center"/>
    </xf>
    <xf numFmtId="9" fontId="6" fillId="0" borderId="0" xfId="48" applyFont="1" applyFill="1" applyAlignment="1">
      <alignment horizontal="center" vertical="center"/>
    </xf>
    <xf numFmtId="9" fontId="6" fillId="0" borderId="12" xfId="48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9" fontId="4" fillId="0" borderId="21" xfId="48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9" fontId="4" fillId="0" borderId="24" xfId="48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48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48" applyNumberFormat="1" applyFont="1" applyBorder="1" applyAlignment="1">
      <alignment horizontal="center" vertical="center"/>
    </xf>
    <xf numFmtId="1" fontId="4" fillId="0" borderId="0" xfId="48" applyNumberFormat="1" applyFont="1" applyBorder="1" applyAlignment="1">
      <alignment horizontal="center" vertical="center"/>
    </xf>
    <xf numFmtId="1" fontId="6" fillId="0" borderId="0" xfId="48" applyNumberFormat="1" applyFont="1" applyBorder="1" applyAlignment="1">
      <alignment horizontal="center" vertical="center"/>
    </xf>
    <xf numFmtId="1" fontId="4" fillId="0" borderId="0" xfId="48" applyNumberFormat="1" applyFont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4" fillId="0" borderId="20" xfId="48" applyNumberFormat="1" applyFont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9" fontId="6" fillId="0" borderId="0" xfId="48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9" fontId="0" fillId="0" borderId="0" xfId="48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9" fontId="0" fillId="0" borderId="16" xfId="48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12" xfId="48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0" fillId="0" borderId="13" xfId="48" applyFont="1" applyBorder="1" applyAlignment="1">
      <alignment horizontal="center" vertical="center"/>
    </xf>
    <xf numFmtId="9" fontId="4" fillId="0" borderId="24" xfId="48" applyFont="1" applyBorder="1" applyAlignment="1">
      <alignment horizontal="center" vertical="center" wrapText="1"/>
    </xf>
    <xf numFmtId="9" fontId="4" fillId="0" borderId="17" xfId="48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 quotePrefix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24" borderId="25" xfId="0" applyFont="1" applyFill="1" applyBorder="1" applyAlignment="1" quotePrefix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9" fontId="4" fillId="0" borderId="12" xfId="48" applyFont="1" applyBorder="1" applyAlignment="1">
      <alignment horizontal="center" vertical="center" wrapText="1"/>
    </xf>
    <xf numFmtId="9" fontId="4" fillId="0" borderId="18" xfId="48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9" fontId="4" fillId="0" borderId="18" xfId="48" applyFont="1" applyBorder="1" applyAlignment="1">
      <alignment horizontal="center" vertical="center"/>
    </xf>
    <xf numFmtId="1" fontId="4" fillId="0" borderId="19" xfId="48" applyNumberFormat="1" applyFont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9" fontId="6" fillId="0" borderId="17" xfId="48" applyFont="1" applyFill="1" applyBorder="1" applyAlignment="1">
      <alignment horizontal="center" vertical="center" wrapText="1"/>
    </xf>
    <xf numFmtId="9" fontId="6" fillId="0" borderId="17" xfId="48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1" fontId="4" fillId="0" borderId="26" xfId="48" applyNumberFormat="1" applyFont="1" applyBorder="1" applyAlignment="1">
      <alignment horizontal="center" vertical="center" wrapText="1"/>
    </xf>
    <xf numFmtId="1" fontId="4" fillId="0" borderId="23" xfId="48" applyNumberFormat="1" applyFont="1" applyBorder="1" applyAlignment="1">
      <alignment horizontal="center" vertical="center" wrapText="1"/>
    </xf>
    <xf numFmtId="1" fontId="4" fillId="0" borderId="27" xfId="48" applyNumberFormat="1" applyFont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9" fontId="0" fillId="0" borderId="17" xfId="48" applyFont="1" applyBorder="1" applyAlignment="1">
      <alignment horizontal="center" vertical="center" wrapText="1"/>
    </xf>
    <xf numFmtId="9" fontId="0" fillId="0" borderId="12" xfId="48" applyFont="1" applyBorder="1" applyAlignment="1">
      <alignment horizontal="center" vertical="center" wrapText="1"/>
    </xf>
    <xf numFmtId="9" fontId="0" fillId="0" borderId="18" xfId="48" applyFont="1" applyBorder="1" applyAlignment="1">
      <alignment horizontal="center" vertical="center" wrapText="1"/>
    </xf>
    <xf numFmtId="1" fontId="0" fillId="0" borderId="26" xfId="48" applyNumberFormat="1" applyFont="1" applyBorder="1" applyAlignment="1">
      <alignment horizontal="center" vertical="center" wrapText="1"/>
    </xf>
    <xf numFmtId="1" fontId="0" fillId="0" borderId="20" xfId="48" applyNumberFormat="1" applyFont="1" applyBorder="1" applyAlignment="1">
      <alignment horizontal="center" vertical="center" wrapText="1"/>
    </xf>
    <xf numFmtId="1" fontId="0" fillId="0" borderId="23" xfId="48" applyNumberFormat="1" applyFont="1" applyBorder="1" applyAlignment="1">
      <alignment horizontal="center" vertical="center" wrapText="1"/>
    </xf>
    <xf numFmtId="0" fontId="8" fillId="24" borderId="25" xfId="0" applyFont="1" applyFill="1" applyBorder="1" applyAlignment="1" quotePrefix="1">
      <alignment horizontal="center" vertical="center"/>
    </xf>
    <xf numFmtId="0" fontId="4" fillId="0" borderId="19" xfId="0" applyFont="1" applyBorder="1" applyAlignment="1">
      <alignment horizontal="left" vertical="center"/>
    </xf>
    <xf numFmtId="1" fontId="4" fillId="0" borderId="23" xfId="48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9" fontId="4" fillId="0" borderId="0" xfId="48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9" fontId="4" fillId="0" borderId="16" xfId="48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9" fontId="6" fillId="0" borderId="16" xfId="48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9" fontId="4" fillId="0" borderId="31" xfId="48" applyFont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9" fontId="6" fillId="0" borderId="31" xfId="48" applyFont="1" applyFill="1" applyBorder="1" applyAlignment="1">
      <alignment horizontal="center" vertical="center"/>
    </xf>
    <xf numFmtId="1" fontId="4" fillId="0" borderId="15" xfId="48" applyNumberFormat="1" applyFont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4" fillId="0" borderId="14" xfId="48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9" fontId="6" fillId="0" borderId="31" xfId="48" applyFont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24" borderId="19" xfId="0" applyFont="1" applyFill="1" applyBorder="1" applyAlignment="1" quotePrefix="1">
      <alignment horizontal="center" vertical="center"/>
    </xf>
    <xf numFmtId="0" fontId="8" fillId="24" borderId="17" xfId="0" applyFont="1" applyFill="1" applyBorder="1" applyAlignment="1" quotePrefix="1">
      <alignment horizontal="center" vertical="center"/>
    </xf>
    <xf numFmtId="0" fontId="8" fillId="24" borderId="18" xfId="0" applyFont="1" applyFill="1" applyBorder="1" applyAlignment="1" quotePrefix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81"/>
  <sheetViews>
    <sheetView zoomScalePageLayoutView="0" workbookViewId="0" topLeftCell="A58">
      <pane xSplit="2" topLeftCell="C1" activePane="topRight" state="frozen"/>
      <selection pane="topLeft" activeCell="A34" sqref="A34"/>
      <selection pane="topRight" activeCell="U77" sqref="U77"/>
    </sheetView>
  </sheetViews>
  <sheetFormatPr defaultColWidth="9.140625" defaultRowHeight="12.75"/>
  <cols>
    <col min="1" max="1" width="1.7109375" style="2" customWidth="1"/>
    <col min="2" max="2" width="25.7109375" style="91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8" width="7.7109375" style="2" customWidth="1"/>
    <col min="29" max="16384" width="9.140625" style="2" customWidth="1"/>
  </cols>
  <sheetData>
    <row r="1" ht="13.5" thickBot="1"/>
    <row r="2" spans="2:14" ht="21" customHeight="1">
      <c r="B2" s="177" t="s">
        <v>32</v>
      </c>
      <c r="C2" s="178"/>
      <c r="D2" s="178"/>
      <c r="E2" s="178"/>
      <c r="F2" s="179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80" t="s">
        <v>25</v>
      </c>
      <c r="C3" s="181"/>
      <c r="D3" s="181"/>
      <c r="E3" s="181"/>
      <c r="F3" s="182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83" t="s">
        <v>92</v>
      </c>
      <c r="C5" s="184"/>
      <c r="D5" s="184"/>
      <c r="E5" s="184"/>
      <c r="F5" s="185"/>
    </row>
    <row r="6" ht="9" customHeight="1" thickBot="1"/>
    <row r="7" spans="2:6" ht="21" customHeight="1">
      <c r="B7" s="186" t="s">
        <v>26</v>
      </c>
      <c r="C7" s="167" t="s">
        <v>117</v>
      </c>
      <c r="D7" s="169"/>
      <c r="E7" s="167" t="s">
        <v>120</v>
      </c>
      <c r="F7" s="169"/>
    </row>
    <row r="8" spans="2:6" ht="21" customHeight="1" thickBot="1">
      <c r="B8" s="187"/>
      <c r="C8" s="188">
        <v>42</v>
      </c>
      <c r="D8" s="189"/>
      <c r="E8" s="188">
        <v>43</v>
      </c>
      <c r="F8" s="189"/>
    </row>
    <row r="9" ht="9" customHeight="1" thickBot="1"/>
    <row r="10" spans="2:14" s="7" customFormat="1" ht="21" customHeight="1">
      <c r="B10" s="167" t="s">
        <v>0</v>
      </c>
      <c r="C10" s="168"/>
      <c r="D10" s="168"/>
      <c r="E10" s="168"/>
      <c r="F10" s="169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58" t="s">
        <v>31</v>
      </c>
      <c r="C11" s="159"/>
      <c r="D11" s="159"/>
      <c r="E11" s="159"/>
      <c r="F11" s="160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4"/>
      <c r="C12" s="156" t="s">
        <v>117</v>
      </c>
      <c r="D12" s="157"/>
      <c r="E12" s="156" t="s">
        <v>120</v>
      </c>
      <c r="F12" s="157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22" t="s">
        <v>1</v>
      </c>
      <c r="C13" s="17">
        <v>17</v>
      </c>
      <c r="D13" s="20">
        <f>C13/C17</f>
        <v>0.40476190476190477</v>
      </c>
      <c r="E13" s="17">
        <v>19</v>
      </c>
      <c r="F13" s="20">
        <f>E13/E17</f>
        <v>0.4418604651162791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22" t="s">
        <v>2</v>
      </c>
      <c r="C14" s="17">
        <v>25</v>
      </c>
      <c r="D14" s="20">
        <f>C14/C17</f>
        <v>0.5952380952380952</v>
      </c>
      <c r="E14" s="17">
        <v>24</v>
      </c>
      <c r="F14" s="20">
        <f>E14/E17</f>
        <v>0.5581395348837209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22" t="s">
        <v>3</v>
      </c>
      <c r="C15" s="1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8" t="s">
        <v>57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59" t="s">
        <v>4</v>
      </c>
      <c r="C17" s="48">
        <f>SUM(C13:C16)</f>
        <v>42</v>
      </c>
      <c r="D17" s="49">
        <f>SUM(D13:D16)</f>
        <v>1</v>
      </c>
      <c r="E17" s="48">
        <f>SUM(E13:E16)</f>
        <v>43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6" t="s">
        <v>5</v>
      </c>
      <c r="C18" s="24">
        <v>37</v>
      </c>
      <c r="D18" s="25">
        <f>C18/C22</f>
        <v>0.8809523809523809</v>
      </c>
      <c r="E18" s="24">
        <v>39</v>
      </c>
      <c r="F18" s="25">
        <f>E18/E22</f>
        <v>0.9069767441860465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22" t="s">
        <v>6</v>
      </c>
      <c r="C19" s="17">
        <v>2</v>
      </c>
      <c r="D19" s="20">
        <f>C19/C22</f>
        <v>0.047619047619047616</v>
      </c>
      <c r="E19" s="17">
        <v>2</v>
      </c>
      <c r="F19" s="20">
        <f>E19/E22</f>
        <v>0.046511627906976744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22" t="s">
        <v>7</v>
      </c>
      <c r="C20" s="17">
        <v>2</v>
      </c>
      <c r="D20" s="20">
        <f>C20/C22</f>
        <v>0.047619047619047616</v>
      </c>
      <c r="E20" s="17">
        <v>2</v>
      </c>
      <c r="F20" s="20">
        <f>E20/E22</f>
        <v>0.046511627906976744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8" t="s">
        <v>57</v>
      </c>
      <c r="C21" s="10">
        <v>1</v>
      </c>
      <c r="D21" s="21">
        <f>C21/C22</f>
        <v>0.023809523809523808</v>
      </c>
      <c r="E21" s="10">
        <v>0</v>
      </c>
      <c r="F21" s="21">
        <f>E21/E22</f>
        <v>0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59" t="s">
        <v>4</v>
      </c>
      <c r="C22" s="48">
        <f>SUM(C18:C21)</f>
        <v>42</v>
      </c>
      <c r="D22" s="49">
        <f>SUM(D18:D21)</f>
        <v>1</v>
      </c>
      <c r="E22" s="48">
        <f>SUM(E18:E21)</f>
        <v>43</v>
      </c>
      <c r="F22" s="49">
        <f>SUM(F18:F21)</f>
        <v>0.9999999999999999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24">
        <v>1</v>
      </c>
      <c r="D23" s="25">
        <f aca="true" t="shared" si="0" ref="D23:D31">C23/$C$32</f>
        <v>0.023809523809523808</v>
      </c>
      <c r="E23" s="24">
        <v>3</v>
      </c>
      <c r="F23" s="25">
        <f>E23/$E$32</f>
        <v>0.06976744186046512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17">
        <v>11</v>
      </c>
      <c r="D24" s="20">
        <f t="shared" si="0"/>
        <v>0.2619047619047619</v>
      </c>
      <c r="E24" s="17">
        <v>13</v>
      </c>
      <c r="F24" s="20">
        <f aca="true" t="shared" si="1" ref="F24:F31">E24/$E$32</f>
        <v>0.3023255813953488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17">
        <v>3</v>
      </c>
      <c r="D25" s="20">
        <f t="shared" si="0"/>
        <v>0.07142857142857142</v>
      </c>
      <c r="E25" s="17">
        <v>6</v>
      </c>
      <c r="F25" s="20">
        <f t="shared" si="1"/>
        <v>0.13953488372093023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17">
        <v>7</v>
      </c>
      <c r="D26" s="20">
        <f t="shared" si="0"/>
        <v>0.16666666666666666</v>
      </c>
      <c r="E26" s="17">
        <v>8</v>
      </c>
      <c r="F26" s="20">
        <f t="shared" si="1"/>
        <v>0.18604651162790697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17">
        <v>2</v>
      </c>
      <c r="D27" s="20">
        <f t="shared" si="0"/>
        <v>0.047619047619047616</v>
      </c>
      <c r="E27" s="17">
        <v>4</v>
      </c>
      <c r="F27" s="20">
        <f t="shared" si="1"/>
        <v>0.09302325581395349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17">
        <v>4</v>
      </c>
      <c r="D28" s="20">
        <f t="shared" si="0"/>
        <v>0.09523809523809523</v>
      </c>
      <c r="E28" s="17">
        <v>6</v>
      </c>
      <c r="F28" s="20">
        <f t="shared" si="1"/>
        <v>0.13953488372093023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17">
        <v>4</v>
      </c>
      <c r="D29" s="20">
        <f t="shared" si="0"/>
        <v>0.09523809523809523</v>
      </c>
      <c r="E29" s="17">
        <v>2</v>
      </c>
      <c r="F29" s="20">
        <f t="shared" si="1"/>
        <v>0.046511627906976744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17">
        <v>7</v>
      </c>
      <c r="D30" s="20">
        <f t="shared" si="0"/>
        <v>0.16666666666666666</v>
      </c>
      <c r="E30" s="17">
        <v>1</v>
      </c>
      <c r="F30" s="20">
        <f t="shared" si="1"/>
        <v>0.023255813953488372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10">
        <v>3</v>
      </c>
      <c r="D31" s="21">
        <f t="shared" si="0"/>
        <v>0.07142857142857142</v>
      </c>
      <c r="E31" s="10">
        <v>0</v>
      </c>
      <c r="F31" s="21">
        <f t="shared" si="1"/>
        <v>0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59" t="s">
        <v>4</v>
      </c>
      <c r="C32" s="48">
        <f>SUM(C23:C31)</f>
        <v>42</v>
      </c>
      <c r="D32" s="49">
        <f>SUM(D23:D31)</f>
        <v>0.9999999999999999</v>
      </c>
      <c r="E32" s="48">
        <f>SUM(E23:E31)</f>
        <v>43</v>
      </c>
      <c r="F32" s="49">
        <f>SUM(F23:F31)</f>
        <v>1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6" t="s">
        <v>37</v>
      </c>
      <c r="C33" s="24">
        <v>30</v>
      </c>
      <c r="D33" s="25">
        <f>C33/C36</f>
        <v>0.7142857142857143</v>
      </c>
      <c r="E33" s="24">
        <v>25</v>
      </c>
      <c r="F33" s="25">
        <f>E33/E36</f>
        <v>0.5813953488372093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22" t="s">
        <v>38</v>
      </c>
      <c r="C34" s="17">
        <v>6</v>
      </c>
      <c r="D34" s="20">
        <f>C34/C36</f>
        <v>0.14285714285714285</v>
      </c>
      <c r="E34" s="17">
        <v>9</v>
      </c>
      <c r="F34" s="20">
        <f>E34/E36</f>
        <v>0.20930232558139536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8" t="s">
        <v>57</v>
      </c>
      <c r="C35" s="10">
        <v>6</v>
      </c>
      <c r="D35" s="21">
        <f>C35/C36</f>
        <v>0.14285714285714285</v>
      </c>
      <c r="E35" s="10">
        <v>9</v>
      </c>
      <c r="F35" s="21">
        <f>E35/E36</f>
        <v>0.20930232558139536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59" t="s">
        <v>4</v>
      </c>
      <c r="C36" s="48">
        <f>SUM(C33:C35)</f>
        <v>42</v>
      </c>
      <c r="D36" s="49">
        <f>SUM(D33:D35)</f>
        <v>1</v>
      </c>
      <c r="E36" s="48">
        <f>SUM(E33:E35)</f>
        <v>43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61" t="s">
        <v>58</v>
      </c>
      <c r="C38" s="162"/>
      <c r="D38" s="162"/>
      <c r="E38" s="162"/>
      <c r="F38" s="163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64" t="s">
        <v>59</v>
      </c>
      <c r="C39" s="165"/>
      <c r="D39" s="165"/>
      <c r="E39" s="165"/>
      <c r="F39" s="166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100"/>
      <c r="C40" s="156" t="s">
        <v>117</v>
      </c>
      <c r="D40" s="157"/>
      <c r="E40" s="156" t="s">
        <v>120</v>
      </c>
      <c r="F40" s="157"/>
      <c r="H40" s="9"/>
      <c r="J40" s="31"/>
      <c r="K40" s="66"/>
      <c r="L40" s="31"/>
      <c r="M40" s="40"/>
      <c r="N40" s="41"/>
    </row>
    <row r="41" spans="2:14" s="7" customFormat="1" ht="21" customHeight="1">
      <c r="B41" s="22" t="s">
        <v>33</v>
      </c>
      <c r="C41" s="17">
        <v>17</v>
      </c>
      <c r="D41" s="20">
        <f aca="true" t="shared" si="2" ref="D41:D46">C41/$C$47</f>
        <v>0.2982456140350877</v>
      </c>
      <c r="E41" s="17">
        <v>10</v>
      </c>
      <c r="F41" s="20">
        <f aca="true" t="shared" si="3" ref="F41:F46">E41/$E$47</f>
        <v>0.23255813953488372</v>
      </c>
      <c r="H41" s="9"/>
      <c r="J41" s="31"/>
      <c r="K41" s="66"/>
      <c r="L41" s="31"/>
      <c r="M41" s="40"/>
      <c r="N41" s="41"/>
    </row>
    <row r="42" spans="2:14" s="7" customFormat="1" ht="21" customHeight="1">
      <c r="B42" s="22" t="s">
        <v>91</v>
      </c>
      <c r="C42" s="17">
        <v>15</v>
      </c>
      <c r="D42" s="20">
        <f t="shared" si="2"/>
        <v>0.2631578947368421</v>
      </c>
      <c r="E42" s="17">
        <v>8</v>
      </c>
      <c r="F42" s="20">
        <f t="shared" si="3"/>
        <v>0.18604651162790697</v>
      </c>
      <c r="H42" s="9"/>
      <c r="J42" s="31"/>
      <c r="K42" s="66"/>
      <c r="L42" s="31"/>
      <c r="M42" s="40"/>
      <c r="N42" s="41"/>
    </row>
    <row r="43" spans="2:14" s="7" customFormat="1" ht="21" customHeight="1">
      <c r="B43" s="22" t="s">
        <v>34</v>
      </c>
      <c r="C43" s="17">
        <v>2</v>
      </c>
      <c r="D43" s="20">
        <f t="shared" si="2"/>
        <v>0.03508771929824561</v>
      </c>
      <c r="E43" s="17">
        <v>7</v>
      </c>
      <c r="F43" s="20">
        <f t="shared" si="3"/>
        <v>0.16279069767441862</v>
      </c>
      <c r="H43" s="9"/>
      <c r="J43" s="31"/>
      <c r="K43" s="66"/>
      <c r="L43" s="31"/>
      <c r="M43" s="40"/>
      <c r="N43" s="41"/>
    </row>
    <row r="44" spans="2:14" s="7" customFormat="1" ht="21" customHeight="1">
      <c r="B44" s="22" t="s">
        <v>35</v>
      </c>
      <c r="C44" s="17">
        <v>3</v>
      </c>
      <c r="D44" s="20">
        <f t="shared" si="2"/>
        <v>0.05263157894736842</v>
      </c>
      <c r="E44" s="17">
        <v>2</v>
      </c>
      <c r="F44" s="20">
        <f t="shared" si="3"/>
        <v>0.046511627906976744</v>
      </c>
      <c r="H44" s="9"/>
      <c r="J44" s="31"/>
      <c r="K44" s="66"/>
      <c r="L44" s="31"/>
      <c r="M44" s="40"/>
      <c r="N44" s="41"/>
    </row>
    <row r="45" spans="2:14" s="7" customFormat="1" ht="21" customHeight="1">
      <c r="B45" s="22" t="s">
        <v>36</v>
      </c>
      <c r="C45" s="17">
        <v>3</v>
      </c>
      <c r="D45" s="20">
        <f t="shared" si="2"/>
        <v>0.05263157894736842</v>
      </c>
      <c r="E45" s="17">
        <v>3</v>
      </c>
      <c r="F45" s="20">
        <f t="shared" si="3"/>
        <v>0.06976744186046512</v>
      </c>
      <c r="H45" s="9"/>
      <c r="J45" s="31"/>
      <c r="K45" s="66"/>
      <c r="L45" s="31"/>
      <c r="M45" s="40"/>
      <c r="N45" s="41"/>
    </row>
    <row r="46" spans="2:14" s="7" customFormat="1" ht="21" customHeight="1" thickBot="1">
      <c r="B46" s="58" t="s">
        <v>27</v>
      </c>
      <c r="C46" s="10">
        <v>17</v>
      </c>
      <c r="D46" s="21">
        <f t="shared" si="2"/>
        <v>0.2982456140350877</v>
      </c>
      <c r="E46" s="10">
        <v>13</v>
      </c>
      <c r="F46" s="21">
        <f t="shared" si="3"/>
        <v>0.3023255813953488</v>
      </c>
      <c r="H46" s="9"/>
      <c r="J46" s="31"/>
      <c r="K46" s="66"/>
      <c r="L46" s="31"/>
      <c r="M46" s="40"/>
      <c r="N46" s="41"/>
    </row>
    <row r="47" spans="2:14" s="50" customFormat="1" ht="21" customHeight="1" thickBot="1" thickTop="1">
      <c r="B47" s="59" t="s">
        <v>4</v>
      </c>
      <c r="C47" s="48">
        <f>SUM(C41:C46)</f>
        <v>57</v>
      </c>
      <c r="D47" s="49">
        <f>SUM(D41:D46)</f>
        <v>1</v>
      </c>
      <c r="E47" s="48">
        <f>SUM(E41:E46)</f>
        <v>43</v>
      </c>
      <c r="F47" s="49">
        <f>SUM(F41:F46)</f>
        <v>0.9999999999999999</v>
      </c>
      <c r="H47" s="51"/>
      <c r="J47" s="52"/>
      <c r="K47" s="67"/>
      <c r="L47" s="52"/>
      <c r="M47" s="43"/>
      <c r="N47" s="53"/>
    </row>
    <row r="48" spans="2:14" s="7" customFormat="1" ht="15" customHeight="1" thickBot="1">
      <c r="B48" s="11"/>
      <c r="D48" s="9"/>
      <c r="F48" s="9"/>
      <c r="H48" s="9"/>
      <c r="J48" s="31"/>
      <c r="K48" s="66"/>
      <c r="L48" s="31"/>
      <c r="M48" s="40"/>
      <c r="N48" s="41"/>
    </row>
    <row r="49" spans="2:14" s="7" customFormat="1" ht="21" customHeight="1">
      <c r="B49" s="167" t="s">
        <v>74</v>
      </c>
      <c r="C49" s="168"/>
      <c r="D49" s="168"/>
      <c r="E49" s="168"/>
      <c r="F49" s="169"/>
      <c r="H49" s="9"/>
      <c r="J49" s="31"/>
      <c r="K49" s="66"/>
      <c r="L49" s="31"/>
      <c r="M49" s="40"/>
      <c r="N49" s="41"/>
    </row>
    <row r="50" spans="2:14" s="7" customFormat="1" ht="21" customHeight="1" thickBot="1">
      <c r="B50" s="158" t="s">
        <v>29</v>
      </c>
      <c r="C50" s="159"/>
      <c r="D50" s="159"/>
      <c r="E50" s="159"/>
      <c r="F50" s="160"/>
      <c r="H50" s="9"/>
      <c r="J50" s="31"/>
      <c r="K50" s="66"/>
      <c r="L50" s="31"/>
      <c r="M50" s="40"/>
      <c r="N50" s="41"/>
    </row>
    <row r="51" spans="2:14" s="7" customFormat="1" ht="21" customHeight="1" thickBot="1">
      <c r="B51" s="94"/>
      <c r="C51" s="156" t="s">
        <v>117</v>
      </c>
      <c r="D51" s="157"/>
      <c r="E51" s="156" t="s">
        <v>120</v>
      </c>
      <c r="F51" s="157"/>
      <c r="H51" s="9"/>
      <c r="J51" s="31"/>
      <c r="K51" s="66"/>
      <c r="L51" s="31"/>
      <c r="M51" s="40"/>
      <c r="N51" s="41"/>
    </row>
    <row r="52" spans="2:14" s="7" customFormat="1" ht="21" customHeight="1">
      <c r="B52" s="22" t="s">
        <v>11</v>
      </c>
      <c r="C52" s="17">
        <v>13</v>
      </c>
      <c r="D52" s="20">
        <f>C52/C55</f>
        <v>0.30952380952380953</v>
      </c>
      <c r="E52" s="17">
        <v>27</v>
      </c>
      <c r="F52" s="20">
        <f>E52/E55</f>
        <v>0.627906976744186</v>
      </c>
      <c r="H52" s="9"/>
      <c r="J52" s="31"/>
      <c r="K52" s="66"/>
      <c r="L52" s="31"/>
      <c r="M52" s="40"/>
      <c r="N52" s="41"/>
    </row>
    <row r="53" spans="2:14" s="7" customFormat="1" ht="21" customHeight="1">
      <c r="B53" s="22" t="s">
        <v>12</v>
      </c>
      <c r="C53" s="17">
        <v>29</v>
      </c>
      <c r="D53" s="20">
        <f>C53/C55</f>
        <v>0.6904761904761905</v>
      </c>
      <c r="E53" s="17">
        <v>16</v>
      </c>
      <c r="F53" s="20">
        <f>E53/E55</f>
        <v>0.37209302325581395</v>
      </c>
      <c r="H53" s="9"/>
      <c r="J53" s="31"/>
      <c r="K53" s="66"/>
      <c r="L53" s="31"/>
      <c r="M53" s="40"/>
      <c r="N53" s="41"/>
    </row>
    <row r="54" spans="2:14" s="7" customFormat="1" ht="21" customHeight="1" thickBot="1">
      <c r="B54" s="58" t="s">
        <v>57</v>
      </c>
      <c r="C54" s="10">
        <v>0</v>
      </c>
      <c r="D54" s="21">
        <f>C54/C55</f>
        <v>0</v>
      </c>
      <c r="E54" s="10">
        <v>0</v>
      </c>
      <c r="F54" s="21">
        <f>E54/E55</f>
        <v>0</v>
      </c>
      <c r="H54" s="9"/>
      <c r="J54" s="31"/>
      <c r="K54" s="66"/>
      <c r="L54" s="31"/>
      <c r="M54" s="40"/>
      <c r="N54" s="41"/>
    </row>
    <row r="55" spans="2:14" s="50" customFormat="1" ht="21" customHeight="1" thickBot="1" thickTop="1">
      <c r="B55" s="59" t="s">
        <v>4</v>
      </c>
      <c r="C55" s="48">
        <f>SUM(C52:C54)</f>
        <v>42</v>
      </c>
      <c r="D55" s="49">
        <f>SUM(D52:D54)</f>
        <v>1</v>
      </c>
      <c r="E55" s="48">
        <f>SUM(E52:E54)</f>
        <v>43</v>
      </c>
      <c r="F55" s="49">
        <f>SUM(F52:F54)</f>
        <v>1</v>
      </c>
      <c r="H55" s="51"/>
      <c r="J55" s="52"/>
      <c r="K55" s="67"/>
      <c r="L55" s="52"/>
      <c r="M55" s="43"/>
      <c r="N55" s="53"/>
    </row>
    <row r="56" spans="2:14" s="7" customFormat="1" ht="15" customHeight="1" thickBot="1">
      <c r="B56" s="11"/>
      <c r="D56" s="9"/>
      <c r="F56" s="9"/>
      <c r="H56" s="9"/>
      <c r="J56" s="31"/>
      <c r="K56" s="66"/>
      <c r="L56" s="31"/>
      <c r="M56" s="40"/>
      <c r="N56" s="41"/>
    </row>
    <row r="57" spans="2:14" s="7" customFormat="1" ht="21" customHeight="1">
      <c r="B57" s="167" t="s">
        <v>60</v>
      </c>
      <c r="C57" s="168"/>
      <c r="D57" s="168"/>
      <c r="E57" s="168"/>
      <c r="F57" s="169"/>
      <c r="H57" s="9"/>
      <c r="J57" s="31"/>
      <c r="K57" s="66"/>
      <c r="L57" s="31"/>
      <c r="M57" s="40"/>
      <c r="N57" s="41"/>
    </row>
    <row r="58" spans="2:14" s="7" customFormat="1" ht="21" customHeight="1" thickBot="1">
      <c r="B58" s="158" t="s">
        <v>61</v>
      </c>
      <c r="C58" s="159"/>
      <c r="D58" s="159"/>
      <c r="E58" s="159"/>
      <c r="F58" s="160"/>
      <c r="H58" s="9"/>
      <c r="J58" s="31"/>
      <c r="K58" s="66"/>
      <c r="L58" s="31"/>
      <c r="M58" s="40"/>
      <c r="N58" s="41"/>
    </row>
    <row r="59" spans="2:14" s="7" customFormat="1" ht="21" customHeight="1" thickBot="1">
      <c r="B59" s="92"/>
      <c r="C59" s="156" t="s">
        <v>117</v>
      </c>
      <c r="D59" s="157"/>
      <c r="E59" s="156" t="s">
        <v>120</v>
      </c>
      <c r="F59" s="157"/>
      <c r="H59" s="9"/>
      <c r="J59" s="31"/>
      <c r="K59" s="66"/>
      <c r="L59" s="31"/>
      <c r="M59" s="40"/>
      <c r="N59" s="41"/>
    </row>
    <row r="60" spans="2:14" s="7" customFormat="1" ht="21" customHeight="1">
      <c r="B60" s="26" t="s">
        <v>14</v>
      </c>
      <c r="C60" s="24">
        <v>4</v>
      </c>
      <c r="D60" s="25">
        <f>C60/C65</f>
        <v>0.09523809523809523</v>
      </c>
      <c r="E60" s="24">
        <v>2</v>
      </c>
      <c r="F60" s="25">
        <f>E60/E65</f>
        <v>0.046511627906976744</v>
      </c>
      <c r="H60" s="9"/>
      <c r="J60" s="31"/>
      <c r="K60" s="66"/>
      <c r="L60" s="31"/>
      <c r="M60" s="40"/>
      <c r="N60" s="41"/>
    </row>
    <row r="61" spans="2:14" s="7" customFormat="1" ht="21" customHeight="1">
      <c r="B61" s="22" t="s">
        <v>15</v>
      </c>
      <c r="C61" s="17">
        <v>3</v>
      </c>
      <c r="D61" s="20">
        <f>C61/C65</f>
        <v>0.07142857142857142</v>
      </c>
      <c r="E61" s="17">
        <v>1</v>
      </c>
      <c r="F61" s="20">
        <f>E61/E65</f>
        <v>0.023255813953488372</v>
      </c>
      <c r="H61" s="9"/>
      <c r="J61" s="31"/>
      <c r="K61" s="66"/>
      <c r="L61" s="31"/>
      <c r="M61" s="40"/>
      <c r="N61" s="41"/>
    </row>
    <row r="62" spans="2:14" s="7" customFormat="1" ht="21" customHeight="1">
      <c r="B62" s="22" t="s">
        <v>62</v>
      </c>
      <c r="C62" s="17">
        <v>7</v>
      </c>
      <c r="D62" s="20">
        <f>C62/C65</f>
        <v>0.16666666666666666</v>
      </c>
      <c r="E62" s="17">
        <v>19</v>
      </c>
      <c r="F62" s="20">
        <f>E62/E65</f>
        <v>0.4418604651162791</v>
      </c>
      <c r="H62" s="9"/>
      <c r="J62" s="31"/>
      <c r="K62" s="66"/>
      <c r="L62" s="31"/>
      <c r="M62" s="40"/>
      <c r="N62" s="41"/>
    </row>
    <row r="63" spans="2:14" s="7" customFormat="1" ht="21" customHeight="1">
      <c r="B63" s="22" t="s">
        <v>17</v>
      </c>
      <c r="C63" s="17">
        <v>8</v>
      </c>
      <c r="D63" s="20">
        <f>C63/C65</f>
        <v>0.19047619047619047</v>
      </c>
      <c r="E63" s="17">
        <v>8</v>
      </c>
      <c r="F63" s="20">
        <f>E63/E65</f>
        <v>0.18604651162790697</v>
      </c>
      <c r="H63" s="9"/>
      <c r="J63" s="31"/>
      <c r="K63" s="66"/>
      <c r="L63" s="31"/>
      <c r="M63" s="40"/>
      <c r="N63" s="41"/>
    </row>
    <row r="64" spans="2:14" s="7" customFormat="1" ht="21" customHeight="1" thickBot="1">
      <c r="B64" s="58" t="s">
        <v>57</v>
      </c>
      <c r="C64" s="10">
        <v>20</v>
      </c>
      <c r="D64" s="21">
        <f>C64/C65</f>
        <v>0.47619047619047616</v>
      </c>
      <c r="E64" s="10">
        <v>13</v>
      </c>
      <c r="F64" s="21">
        <f>E64/E65</f>
        <v>0.3023255813953488</v>
      </c>
      <c r="H64" s="9"/>
      <c r="J64" s="31"/>
      <c r="K64" s="66"/>
      <c r="L64" s="31"/>
      <c r="M64" s="40"/>
      <c r="N64" s="41"/>
    </row>
    <row r="65" spans="2:14" s="7" customFormat="1" ht="21" customHeight="1" thickBot="1" thickTop="1">
      <c r="B65" s="59" t="s">
        <v>4</v>
      </c>
      <c r="C65" s="48">
        <f>SUM(C60:C64)</f>
        <v>42</v>
      </c>
      <c r="D65" s="49">
        <f>SUM(D60:D64)</f>
        <v>0.9999999999999999</v>
      </c>
      <c r="E65" s="48">
        <f>SUM(E60:E64)</f>
        <v>43</v>
      </c>
      <c r="F65" s="49">
        <f>SUM(F60:F64)</f>
        <v>1</v>
      </c>
      <c r="H65" s="9"/>
      <c r="J65" s="31"/>
      <c r="K65" s="66"/>
      <c r="L65" s="31"/>
      <c r="M65" s="40"/>
      <c r="N65" s="41"/>
    </row>
    <row r="66" spans="2:14" s="7" customFormat="1" ht="15" customHeight="1" thickBot="1">
      <c r="B66" s="11"/>
      <c r="D66" s="9"/>
      <c r="F66" s="9"/>
      <c r="H66" s="9"/>
      <c r="J66" s="31"/>
      <c r="K66" s="66"/>
      <c r="L66" s="31"/>
      <c r="M66" s="72"/>
      <c r="N66" s="41"/>
    </row>
    <row r="67" spans="2:26" s="7" customFormat="1" ht="21" customHeight="1">
      <c r="B67" s="167" t="s">
        <v>63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9"/>
    </row>
    <row r="68" spans="2:26" s="7" customFormat="1" ht="21" customHeight="1" thickBot="1">
      <c r="B68" s="158" t="s">
        <v>64</v>
      </c>
      <c r="C68" s="190"/>
      <c r="D68" s="190"/>
      <c r="E68" s="190"/>
      <c r="F68" s="190"/>
      <c r="G68" s="159"/>
      <c r="H68" s="159"/>
      <c r="I68" s="159"/>
      <c r="J68" s="159"/>
      <c r="K68" s="190"/>
      <c r="L68" s="190"/>
      <c r="M68" s="190"/>
      <c r="N68" s="190"/>
      <c r="O68" s="159"/>
      <c r="P68" s="159"/>
      <c r="Q68" s="159"/>
      <c r="R68" s="159"/>
      <c r="S68" s="190"/>
      <c r="T68" s="190"/>
      <c r="U68" s="190"/>
      <c r="V68" s="190"/>
      <c r="W68" s="159"/>
      <c r="X68" s="159"/>
      <c r="Y68" s="159"/>
      <c r="Z68" s="160"/>
    </row>
    <row r="69" spans="2:26" s="7" customFormat="1" ht="21" customHeight="1" thickBot="1">
      <c r="B69" s="191"/>
      <c r="C69" s="171" t="s">
        <v>14</v>
      </c>
      <c r="D69" s="170"/>
      <c r="E69" s="170"/>
      <c r="F69" s="172"/>
      <c r="G69" s="170" t="s">
        <v>15</v>
      </c>
      <c r="H69" s="170"/>
      <c r="I69" s="170"/>
      <c r="J69" s="170"/>
      <c r="K69" s="171" t="s">
        <v>16</v>
      </c>
      <c r="L69" s="170"/>
      <c r="M69" s="170"/>
      <c r="N69" s="172"/>
      <c r="O69" s="170" t="s">
        <v>17</v>
      </c>
      <c r="P69" s="170"/>
      <c r="Q69" s="170"/>
      <c r="R69" s="170"/>
      <c r="S69" s="171" t="s">
        <v>57</v>
      </c>
      <c r="T69" s="170"/>
      <c r="U69" s="170"/>
      <c r="V69" s="172"/>
      <c r="W69" s="174" t="s">
        <v>4</v>
      </c>
      <c r="X69" s="174"/>
      <c r="Y69" s="174"/>
      <c r="Z69" s="175"/>
    </row>
    <row r="70" spans="2:26" s="7" customFormat="1" ht="21" customHeight="1" thickBot="1">
      <c r="B70" s="192"/>
      <c r="C70" s="176" t="s">
        <v>117</v>
      </c>
      <c r="D70" s="157"/>
      <c r="E70" s="176" t="s">
        <v>120</v>
      </c>
      <c r="F70" s="157"/>
      <c r="G70" s="176" t="s">
        <v>117</v>
      </c>
      <c r="H70" s="157"/>
      <c r="I70" s="176" t="s">
        <v>120</v>
      </c>
      <c r="J70" s="157"/>
      <c r="K70" s="176" t="s">
        <v>117</v>
      </c>
      <c r="L70" s="157"/>
      <c r="M70" s="176" t="s">
        <v>120</v>
      </c>
      <c r="N70" s="157"/>
      <c r="O70" s="176" t="s">
        <v>117</v>
      </c>
      <c r="P70" s="157"/>
      <c r="Q70" s="176" t="s">
        <v>120</v>
      </c>
      <c r="R70" s="157"/>
      <c r="S70" s="176" t="s">
        <v>117</v>
      </c>
      <c r="T70" s="157"/>
      <c r="U70" s="176" t="s">
        <v>120</v>
      </c>
      <c r="V70" s="157"/>
      <c r="W70" s="176" t="s">
        <v>117</v>
      </c>
      <c r="X70" s="157"/>
      <c r="Y70" s="176" t="s">
        <v>120</v>
      </c>
      <c r="Z70" s="157"/>
    </row>
    <row r="71" spans="2:30" s="7" customFormat="1" ht="28.5" customHeight="1">
      <c r="B71" s="22" t="s">
        <v>22</v>
      </c>
      <c r="C71" s="55">
        <v>3</v>
      </c>
      <c r="D71" s="106">
        <f aca="true" t="shared" si="4" ref="D71:D77">C71/W71</f>
        <v>0.07142857142857142</v>
      </c>
      <c r="E71" s="55">
        <v>0</v>
      </c>
      <c r="F71" s="106">
        <f aca="true" t="shared" si="5" ref="F71:F77">E71/Y71</f>
        <v>0</v>
      </c>
      <c r="G71" s="55">
        <v>3</v>
      </c>
      <c r="H71" s="15">
        <f aca="true" t="shared" si="6" ref="H71:H77">G71/W71</f>
        <v>0.07142857142857142</v>
      </c>
      <c r="I71" s="55">
        <v>3</v>
      </c>
      <c r="J71" s="15">
        <f aca="true" t="shared" si="7" ref="J71:J77">I71/Y71</f>
        <v>0.06976744186046512</v>
      </c>
      <c r="K71" s="55">
        <v>8</v>
      </c>
      <c r="L71" s="106">
        <f aca="true" t="shared" si="8" ref="L71:L77">K71/W71</f>
        <v>0.19047619047619047</v>
      </c>
      <c r="M71" s="55">
        <v>8</v>
      </c>
      <c r="N71" s="106">
        <f aca="true" t="shared" si="9" ref="N71:N77">M71/Y71</f>
        <v>0.18604651162790697</v>
      </c>
      <c r="O71" s="55">
        <v>27</v>
      </c>
      <c r="P71" s="15">
        <f aca="true" t="shared" si="10" ref="P71:P77">O71/W71</f>
        <v>0.6428571428571429</v>
      </c>
      <c r="Q71" s="55">
        <v>32</v>
      </c>
      <c r="R71" s="15">
        <f aca="true" t="shared" si="11" ref="R71:R77">Q71/Y71</f>
        <v>0.7441860465116279</v>
      </c>
      <c r="S71" s="117">
        <v>1</v>
      </c>
      <c r="T71" s="106">
        <f aca="true" t="shared" si="12" ref="T71:T77">S71/W71</f>
        <v>0.023809523809523808</v>
      </c>
      <c r="U71" s="117">
        <v>0</v>
      </c>
      <c r="V71" s="106">
        <f aca="true" t="shared" si="13" ref="V71:V77">U71/Y71</f>
        <v>0</v>
      </c>
      <c r="W71" s="116">
        <f aca="true" t="shared" si="14" ref="W71:W77">O71+K71+G71+C71+S71</f>
        <v>42</v>
      </c>
      <c r="X71" s="45">
        <f aca="true" t="shared" si="15" ref="X71:X77">D71+H71+L71+P71+T71</f>
        <v>1</v>
      </c>
      <c r="Y71" s="116">
        <f aca="true" t="shared" si="16" ref="Y71:Y77">Q71+M71+I71+E71+U71</f>
        <v>43</v>
      </c>
      <c r="Z71" s="45">
        <f aca="true" t="shared" si="17" ref="Z71:Z77">F71+J71+N71+R71+V71</f>
        <v>1</v>
      </c>
      <c r="AA71" s="14">
        <f aca="true" t="shared" si="18" ref="AA71:AA77">C71</f>
        <v>3</v>
      </c>
      <c r="AB71" s="14">
        <f aca="true" t="shared" si="19" ref="AB71:AB77">G71</f>
        <v>3</v>
      </c>
      <c r="AC71" s="14">
        <f aca="true" t="shared" si="20" ref="AC71:AC77">K71</f>
        <v>8</v>
      </c>
      <c r="AD71" s="12">
        <f aca="true" t="shared" si="21" ref="AD71:AD77">O71</f>
        <v>27</v>
      </c>
    </row>
    <row r="72" spans="2:30" s="7" customFormat="1" ht="28.5" customHeight="1">
      <c r="B72" s="22" t="s">
        <v>18</v>
      </c>
      <c r="C72" s="55">
        <v>0</v>
      </c>
      <c r="D72" s="106">
        <f t="shared" si="4"/>
        <v>0</v>
      </c>
      <c r="E72" s="55">
        <v>0</v>
      </c>
      <c r="F72" s="106">
        <f t="shared" si="5"/>
        <v>0</v>
      </c>
      <c r="G72" s="55">
        <v>0</v>
      </c>
      <c r="H72" s="15">
        <f t="shared" si="6"/>
        <v>0</v>
      </c>
      <c r="I72" s="55">
        <v>0</v>
      </c>
      <c r="J72" s="15">
        <f t="shared" si="7"/>
        <v>0</v>
      </c>
      <c r="K72" s="55">
        <v>3</v>
      </c>
      <c r="L72" s="106">
        <f t="shared" si="8"/>
        <v>0.07142857142857142</v>
      </c>
      <c r="M72" s="55">
        <v>5</v>
      </c>
      <c r="N72" s="106">
        <f t="shared" si="9"/>
        <v>0.11627906976744186</v>
      </c>
      <c r="O72" s="55">
        <v>0</v>
      </c>
      <c r="P72" s="15">
        <f t="shared" si="10"/>
        <v>0</v>
      </c>
      <c r="Q72" s="55">
        <v>38</v>
      </c>
      <c r="R72" s="15">
        <f t="shared" si="11"/>
        <v>0.8837209302325582</v>
      </c>
      <c r="S72" s="70">
        <v>39</v>
      </c>
      <c r="T72" s="106">
        <f t="shared" si="12"/>
        <v>0.9285714285714286</v>
      </c>
      <c r="U72" s="70">
        <v>0</v>
      </c>
      <c r="V72" s="106">
        <f t="shared" si="13"/>
        <v>0</v>
      </c>
      <c r="W72" s="69">
        <f t="shared" si="14"/>
        <v>42</v>
      </c>
      <c r="X72" s="45">
        <f t="shared" si="15"/>
        <v>1</v>
      </c>
      <c r="Y72" s="69">
        <f t="shared" si="16"/>
        <v>43</v>
      </c>
      <c r="Z72" s="45">
        <f t="shared" si="17"/>
        <v>1</v>
      </c>
      <c r="AA72" s="14">
        <f t="shared" si="18"/>
        <v>0</v>
      </c>
      <c r="AB72" s="14">
        <f t="shared" si="19"/>
        <v>0</v>
      </c>
      <c r="AC72" s="14">
        <f t="shared" si="20"/>
        <v>3</v>
      </c>
      <c r="AD72" s="12">
        <f t="shared" si="21"/>
        <v>0</v>
      </c>
    </row>
    <row r="73" spans="2:30" s="7" customFormat="1" ht="28.5" customHeight="1">
      <c r="B73" s="22" t="s">
        <v>19</v>
      </c>
      <c r="C73" s="55">
        <v>0</v>
      </c>
      <c r="D73" s="106">
        <f t="shared" si="4"/>
        <v>0</v>
      </c>
      <c r="E73" s="55">
        <v>0</v>
      </c>
      <c r="F73" s="106">
        <f t="shared" si="5"/>
        <v>0</v>
      </c>
      <c r="G73" s="55">
        <v>0</v>
      </c>
      <c r="H73" s="15">
        <f t="shared" si="6"/>
        <v>0</v>
      </c>
      <c r="I73" s="55">
        <v>1</v>
      </c>
      <c r="J73" s="15">
        <f t="shared" si="7"/>
        <v>0.023255813953488372</v>
      </c>
      <c r="K73" s="55">
        <v>0</v>
      </c>
      <c r="L73" s="106">
        <f t="shared" si="8"/>
        <v>0</v>
      </c>
      <c r="M73" s="55">
        <v>4</v>
      </c>
      <c r="N73" s="106">
        <f t="shared" si="9"/>
        <v>0.09302325581395349</v>
      </c>
      <c r="O73" s="55">
        <v>0</v>
      </c>
      <c r="P73" s="15">
        <f t="shared" si="10"/>
        <v>0</v>
      </c>
      <c r="Q73" s="55">
        <v>38</v>
      </c>
      <c r="R73" s="15">
        <f t="shared" si="11"/>
        <v>0.8837209302325582</v>
      </c>
      <c r="S73" s="70">
        <v>42</v>
      </c>
      <c r="T73" s="106">
        <f t="shared" si="12"/>
        <v>1</v>
      </c>
      <c r="U73" s="70">
        <v>0</v>
      </c>
      <c r="V73" s="106">
        <f t="shared" si="13"/>
        <v>0</v>
      </c>
      <c r="W73" s="69">
        <f t="shared" si="14"/>
        <v>42</v>
      </c>
      <c r="X73" s="45">
        <f t="shared" si="15"/>
        <v>1</v>
      </c>
      <c r="Y73" s="69">
        <f t="shared" si="16"/>
        <v>43</v>
      </c>
      <c r="Z73" s="45">
        <f t="shared" si="17"/>
        <v>1</v>
      </c>
      <c r="AA73" s="14">
        <f t="shared" si="18"/>
        <v>0</v>
      </c>
      <c r="AB73" s="14">
        <f t="shared" si="19"/>
        <v>0</v>
      </c>
      <c r="AC73" s="14">
        <f t="shared" si="20"/>
        <v>0</v>
      </c>
      <c r="AD73" s="12">
        <f t="shared" si="21"/>
        <v>0</v>
      </c>
    </row>
    <row r="74" spans="2:30" s="7" customFormat="1" ht="28.5" customHeight="1">
      <c r="B74" s="22" t="s">
        <v>65</v>
      </c>
      <c r="C74" s="55">
        <v>0</v>
      </c>
      <c r="D74" s="106">
        <f t="shared" si="4"/>
        <v>0</v>
      </c>
      <c r="E74" s="55">
        <v>0</v>
      </c>
      <c r="F74" s="106">
        <f t="shared" si="5"/>
        <v>0</v>
      </c>
      <c r="G74" s="55">
        <v>0</v>
      </c>
      <c r="H74" s="15">
        <f t="shared" si="6"/>
        <v>0</v>
      </c>
      <c r="I74" s="55">
        <v>0</v>
      </c>
      <c r="J74" s="15">
        <f t="shared" si="7"/>
        <v>0</v>
      </c>
      <c r="K74" s="55">
        <v>0</v>
      </c>
      <c r="L74" s="106">
        <f t="shared" si="8"/>
        <v>0</v>
      </c>
      <c r="M74" s="55">
        <v>5</v>
      </c>
      <c r="N74" s="106">
        <f t="shared" si="9"/>
        <v>0.11627906976744186</v>
      </c>
      <c r="O74" s="55">
        <v>0</v>
      </c>
      <c r="P74" s="15">
        <f t="shared" si="10"/>
        <v>0</v>
      </c>
      <c r="Q74" s="55">
        <v>38</v>
      </c>
      <c r="R74" s="15">
        <f t="shared" si="11"/>
        <v>0.8837209302325582</v>
      </c>
      <c r="S74" s="70">
        <v>42</v>
      </c>
      <c r="T74" s="106">
        <f t="shared" si="12"/>
        <v>1</v>
      </c>
      <c r="U74" s="70">
        <v>0</v>
      </c>
      <c r="V74" s="106">
        <f t="shared" si="13"/>
        <v>0</v>
      </c>
      <c r="W74" s="69">
        <f t="shared" si="14"/>
        <v>42</v>
      </c>
      <c r="X74" s="45">
        <f t="shared" si="15"/>
        <v>1</v>
      </c>
      <c r="Y74" s="69">
        <f t="shared" si="16"/>
        <v>43</v>
      </c>
      <c r="Z74" s="45">
        <f t="shared" si="17"/>
        <v>1</v>
      </c>
      <c r="AA74" s="14">
        <f t="shared" si="18"/>
        <v>0</v>
      </c>
      <c r="AB74" s="14">
        <f t="shared" si="19"/>
        <v>0</v>
      </c>
      <c r="AC74" s="14">
        <f t="shared" si="20"/>
        <v>0</v>
      </c>
      <c r="AD74" s="12">
        <f t="shared" si="21"/>
        <v>0</v>
      </c>
    </row>
    <row r="75" spans="2:30" s="7" customFormat="1" ht="28.5" customHeight="1">
      <c r="B75" s="22" t="s">
        <v>66</v>
      </c>
      <c r="C75" s="55">
        <v>0</v>
      </c>
      <c r="D75" s="106">
        <f t="shared" si="4"/>
        <v>0</v>
      </c>
      <c r="E75" s="55">
        <v>0</v>
      </c>
      <c r="F75" s="106">
        <f t="shared" si="5"/>
        <v>0</v>
      </c>
      <c r="G75" s="55">
        <v>0</v>
      </c>
      <c r="H75" s="15">
        <f t="shared" si="6"/>
        <v>0</v>
      </c>
      <c r="I75" s="55">
        <v>1</v>
      </c>
      <c r="J75" s="15">
        <f t="shared" si="7"/>
        <v>0.023255813953488372</v>
      </c>
      <c r="K75" s="55">
        <v>0</v>
      </c>
      <c r="L75" s="106">
        <f t="shared" si="8"/>
        <v>0</v>
      </c>
      <c r="M75" s="55">
        <v>5</v>
      </c>
      <c r="N75" s="106">
        <f t="shared" si="9"/>
        <v>0.11627906976744186</v>
      </c>
      <c r="O75" s="55">
        <v>0</v>
      </c>
      <c r="P75" s="15">
        <f t="shared" si="10"/>
        <v>0</v>
      </c>
      <c r="Q75" s="55">
        <v>37</v>
      </c>
      <c r="R75" s="15">
        <f t="shared" si="11"/>
        <v>0.8604651162790697</v>
      </c>
      <c r="S75" s="70">
        <v>42</v>
      </c>
      <c r="T75" s="106">
        <f t="shared" si="12"/>
        <v>1</v>
      </c>
      <c r="U75" s="70">
        <v>0</v>
      </c>
      <c r="V75" s="106">
        <f t="shared" si="13"/>
        <v>0</v>
      </c>
      <c r="W75" s="69">
        <f t="shared" si="14"/>
        <v>42</v>
      </c>
      <c r="X75" s="45">
        <f t="shared" si="15"/>
        <v>1</v>
      </c>
      <c r="Y75" s="69">
        <f t="shared" si="16"/>
        <v>43</v>
      </c>
      <c r="Z75" s="45">
        <f t="shared" si="17"/>
        <v>1</v>
      </c>
      <c r="AA75" s="14">
        <f t="shared" si="18"/>
        <v>0</v>
      </c>
      <c r="AB75" s="14">
        <f t="shared" si="19"/>
        <v>0</v>
      </c>
      <c r="AC75" s="14">
        <f t="shared" si="20"/>
        <v>0</v>
      </c>
      <c r="AD75" s="12">
        <f t="shared" si="21"/>
        <v>0</v>
      </c>
    </row>
    <row r="76" spans="2:30" s="7" customFormat="1" ht="28.5" customHeight="1">
      <c r="B76" s="22" t="s">
        <v>67</v>
      </c>
      <c r="C76" s="55">
        <v>0</v>
      </c>
      <c r="D76" s="106">
        <f t="shared" si="4"/>
        <v>0</v>
      </c>
      <c r="E76" s="55">
        <v>0</v>
      </c>
      <c r="F76" s="106">
        <f t="shared" si="5"/>
        <v>0</v>
      </c>
      <c r="G76" s="55">
        <v>0</v>
      </c>
      <c r="H76" s="15">
        <f t="shared" si="6"/>
        <v>0</v>
      </c>
      <c r="I76" s="55">
        <v>6</v>
      </c>
      <c r="J76" s="15">
        <f t="shared" si="7"/>
        <v>0.13953488372093023</v>
      </c>
      <c r="K76" s="55">
        <v>0</v>
      </c>
      <c r="L76" s="106">
        <f t="shared" si="8"/>
        <v>0</v>
      </c>
      <c r="M76" s="55">
        <v>14</v>
      </c>
      <c r="N76" s="106">
        <f t="shared" si="9"/>
        <v>0.32558139534883723</v>
      </c>
      <c r="O76" s="55">
        <v>0</v>
      </c>
      <c r="P76" s="15">
        <f t="shared" si="10"/>
        <v>0</v>
      </c>
      <c r="Q76" s="55">
        <v>23</v>
      </c>
      <c r="R76" s="15">
        <f t="shared" si="11"/>
        <v>0.5348837209302325</v>
      </c>
      <c r="S76" s="70">
        <v>42</v>
      </c>
      <c r="T76" s="106">
        <f t="shared" si="12"/>
        <v>1</v>
      </c>
      <c r="U76" s="70">
        <v>0</v>
      </c>
      <c r="V76" s="106">
        <f t="shared" si="13"/>
        <v>0</v>
      </c>
      <c r="W76" s="69">
        <f t="shared" si="14"/>
        <v>42</v>
      </c>
      <c r="X76" s="45">
        <f t="shared" si="15"/>
        <v>1</v>
      </c>
      <c r="Y76" s="69">
        <f t="shared" si="16"/>
        <v>43</v>
      </c>
      <c r="Z76" s="45">
        <f t="shared" si="17"/>
        <v>1</v>
      </c>
      <c r="AA76" s="13">
        <f t="shared" si="18"/>
        <v>0</v>
      </c>
      <c r="AB76" s="13">
        <f t="shared" si="19"/>
        <v>0</v>
      </c>
      <c r="AC76" s="13">
        <f t="shared" si="20"/>
        <v>0</v>
      </c>
      <c r="AD76" s="12">
        <f t="shared" si="21"/>
        <v>0</v>
      </c>
    </row>
    <row r="77" spans="2:30" s="7" customFormat="1" ht="28.5" customHeight="1" thickBot="1">
      <c r="B77" s="102" t="s">
        <v>72</v>
      </c>
      <c r="C77" s="101">
        <v>0</v>
      </c>
      <c r="D77" s="107">
        <f t="shared" si="4"/>
        <v>0</v>
      </c>
      <c r="E77" s="101">
        <v>1</v>
      </c>
      <c r="F77" s="107">
        <f t="shared" si="5"/>
        <v>0.023809523809523808</v>
      </c>
      <c r="G77" s="101">
        <v>0</v>
      </c>
      <c r="H77" s="88">
        <f t="shared" si="6"/>
        <v>0</v>
      </c>
      <c r="I77" s="101">
        <v>7</v>
      </c>
      <c r="J77" s="88">
        <f t="shared" si="7"/>
        <v>0.16666666666666666</v>
      </c>
      <c r="K77" s="101">
        <v>0</v>
      </c>
      <c r="L77" s="107">
        <f t="shared" si="8"/>
        <v>0</v>
      </c>
      <c r="M77" s="101">
        <v>15</v>
      </c>
      <c r="N77" s="107">
        <f t="shared" si="9"/>
        <v>0.35714285714285715</v>
      </c>
      <c r="O77" s="101">
        <v>0</v>
      </c>
      <c r="P77" s="88">
        <f t="shared" si="10"/>
        <v>0</v>
      </c>
      <c r="Q77" s="101">
        <v>19</v>
      </c>
      <c r="R77" s="88">
        <f t="shared" si="11"/>
        <v>0.4523809523809524</v>
      </c>
      <c r="S77" s="118">
        <v>42</v>
      </c>
      <c r="T77" s="107">
        <f t="shared" si="12"/>
        <v>1</v>
      </c>
      <c r="U77" s="118">
        <v>0</v>
      </c>
      <c r="V77" s="107">
        <f t="shared" si="13"/>
        <v>0</v>
      </c>
      <c r="W77" s="78">
        <f t="shared" si="14"/>
        <v>42</v>
      </c>
      <c r="X77" s="46">
        <f t="shared" si="15"/>
        <v>1</v>
      </c>
      <c r="Y77" s="78">
        <f t="shared" si="16"/>
        <v>42</v>
      </c>
      <c r="Z77" s="46">
        <f t="shared" si="17"/>
        <v>1</v>
      </c>
      <c r="AA77" s="13">
        <f t="shared" si="18"/>
        <v>0</v>
      </c>
      <c r="AB77" s="13">
        <f t="shared" si="19"/>
        <v>0</v>
      </c>
      <c r="AC77" s="13">
        <f t="shared" si="20"/>
        <v>0</v>
      </c>
      <c r="AD77" s="12">
        <f t="shared" si="21"/>
        <v>0</v>
      </c>
    </row>
    <row r="78" spans="2:20" s="17" customFormat="1" ht="18" customHeight="1" thickBot="1">
      <c r="B78" s="73"/>
      <c r="C78" s="16"/>
      <c r="D78" s="15"/>
      <c r="E78" s="16"/>
      <c r="F78" s="15"/>
      <c r="G78" s="16"/>
      <c r="H78" s="15"/>
      <c r="I78" s="16"/>
      <c r="J78" s="15"/>
      <c r="K78" s="68"/>
      <c r="L78" s="15"/>
      <c r="M78" s="74"/>
      <c r="N78" s="75"/>
      <c r="O78" s="73"/>
      <c r="P78" s="76"/>
      <c r="Q78" s="76"/>
      <c r="R78" s="76"/>
      <c r="S78" s="76"/>
      <c r="T78" s="77"/>
    </row>
    <row r="79" spans="2:26" s="7" customFormat="1" ht="21" customHeight="1">
      <c r="B79" s="167" t="s">
        <v>68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9"/>
    </row>
    <row r="80" spans="2:26" s="7" customFormat="1" ht="21" customHeight="1" thickBot="1">
      <c r="B80" s="158" t="s">
        <v>69</v>
      </c>
      <c r="C80" s="190"/>
      <c r="D80" s="190"/>
      <c r="E80" s="190"/>
      <c r="F80" s="190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60"/>
    </row>
    <row r="81" spans="2:26" s="7" customFormat="1" ht="21" customHeight="1" thickBot="1">
      <c r="B81" s="191"/>
      <c r="C81" s="171" t="s">
        <v>14</v>
      </c>
      <c r="D81" s="170"/>
      <c r="E81" s="170"/>
      <c r="F81" s="172"/>
      <c r="G81" s="170" t="s">
        <v>15</v>
      </c>
      <c r="H81" s="170"/>
      <c r="I81" s="170"/>
      <c r="J81" s="170"/>
      <c r="K81" s="171" t="s">
        <v>16</v>
      </c>
      <c r="L81" s="170"/>
      <c r="M81" s="170"/>
      <c r="N81" s="172"/>
      <c r="O81" s="170" t="s">
        <v>17</v>
      </c>
      <c r="P81" s="170"/>
      <c r="Q81" s="170"/>
      <c r="R81" s="170"/>
      <c r="S81" s="171" t="s">
        <v>57</v>
      </c>
      <c r="T81" s="170"/>
      <c r="U81" s="170"/>
      <c r="V81" s="172"/>
      <c r="W81" s="173" t="s">
        <v>4</v>
      </c>
      <c r="X81" s="174"/>
      <c r="Y81" s="174"/>
      <c r="Z81" s="175"/>
    </row>
    <row r="82" spans="2:26" s="7" customFormat="1" ht="21" customHeight="1" thickBot="1">
      <c r="B82" s="192"/>
      <c r="C82" s="156" t="s">
        <v>117</v>
      </c>
      <c r="D82" s="157"/>
      <c r="E82" s="176" t="s">
        <v>120</v>
      </c>
      <c r="F82" s="157"/>
      <c r="G82" s="176" t="s">
        <v>117</v>
      </c>
      <c r="H82" s="157"/>
      <c r="I82" s="176" t="s">
        <v>120</v>
      </c>
      <c r="J82" s="157"/>
      <c r="K82" s="176" t="s">
        <v>117</v>
      </c>
      <c r="L82" s="157"/>
      <c r="M82" s="176" t="s">
        <v>120</v>
      </c>
      <c r="N82" s="157"/>
      <c r="O82" s="176" t="s">
        <v>117</v>
      </c>
      <c r="P82" s="157"/>
      <c r="Q82" s="176" t="s">
        <v>120</v>
      </c>
      <c r="R82" s="157"/>
      <c r="S82" s="176" t="s">
        <v>117</v>
      </c>
      <c r="T82" s="157"/>
      <c r="U82" s="176" t="s">
        <v>120</v>
      </c>
      <c r="V82" s="157"/>
      <c r="W82" s="176" t="s">
        <v>117</v>
      </c>
      <c r="X82" s="157"/>
      <c r="Y82" s="176" t="s">
        <v>120</v>
      </c>
      <c r="Z82" s="157"/>
    </row>
    <row r="83" spans="2:30" s="7" customFormat="1" ht="28.5" customHeight="1">
      <c r="B83" s="22" t="s">
        <v>70</v>
      </c>
      <c r="C83" s="142">
        <v>0</v>
      </c>
      <c r="D83" s="143">
        <f>C83/W83</f>
        <v>0</v>
      </c>
      <c r="E83" s="55">
        <v>0</v>
      </c>
      <c r="F83" s="106">
        <f>E83/Y83</f>
        <v>0</v>
      </c>
      <c r="G83" s="55">
        <v>0</v>
      </c>
      <c r="H83" s="15">
        <f>G83/$W$83</f>
        <v>0</v>
      </c>
      <c r="I83" s="142">
        <v>0</v>
      </c>
      <c r="J83" s="143">
        <f>I83/$Y$83</f>
        <v>0</v>
      </c>
      <c r="K83" s="16">
        <v>1</v>
      </c>
      <c r="L83" s="106">
        <f>K83/$W$83</f>
        <v>0.023809523809523808</v>
      </c>
      <c r="M83" s="142">
        <v>3</v>
      </c>
      <c r="N83" s="143">
        <f>M83/$Y$83</f>
        <v>0.06976744186046512</v>
      </c>
      <c r="O83" s="16">
        <v>0</v>
      </c>
      <c r="P83" s="15">
        <f>O83/$W$83</f>
        <v>0</v>
      </c>
      <c r="Q83" s="142">
        <v>40</v>
      </c>
      <c r="R83" s="143">
        <f>Q83/$Y$83</f>
        <v>0.9302325581395349</v>
      </c>
      <c r="S83" s="150">
        <v>41</v>
      </c>
      <c r="T83" s="106">
        <f>S83/$W$83</f>
        <v>0.9761904761904762</v>
      </c>
      <c r="U83" s="152">
        <v>0</v>
      </c>
      <c r="V83" s="143">
        <f>U83/$Y$83</f>
        <v>0</v>
      </c>
      <c r="W83" s="151">
        <f>O83+K83+G83+C83+S83</f>
        <v>42</v>
      </c>
      <c r="X83" s="45">
        <f>D83+H83+L83+P83+T83</f>
        <v>1</v>
      </c>
      <c r="Y83" s="116">
        <f>Q83+M83+I83+E83+U83</f>
        <v>43</v>
      </c>
      <c r="Z83" s="45">
        <f>F83+J83+N83+R83+V83</f>
        <v>1</v>
      </c>
      <c r="AA83" s="13">
        <f>C83</f>
        <v>0</v>
      </c>
      <c r="AB83" s="13">
        <f>G83</f>
        <v>0</v>
      </c>
      <c r="AC83" s="13">
        <f>K83</f>
        <v>1</v>
      </c>
      <c r="AD83" s="12">
        <f>O83</f>
        <v>0</v>
      </c>
    </row>
    <row r="84" spans="2:30" s="7" customFormat="1" ht="28.5" customHeight="1">
      <c r="B84" s="22" t="s">
        <v>21</v>
      </c>
      <c r="C84" s="108">
        <v>0</v>
      </c>
      <c r="D84" s="106">
        <f>C84/W84</f>
        <v>0</v>
      </c>
      <c r="E84" s="55">
        <v>0</v>
      </c>
      <c r="F84" s="106">
        <f>E84/Y84</f>
        <v>0</v>
      </c>
      <c r="G84" s="55">
        <v>0</v>
      </c>
      <c r="H84" s="15">
        <f>G84/$W$83</f>
        <v>0</v>
      </c>
      <c r="I84" s="108">
        <v>1</v>
      </c>
      <c r="J84" s="106">
        <f>I84/$Y$83</f>
        <v>0.023255813953488372</v>
      </c>
      <c r="K84" s="16">
        <v>3</v>
      </c>
      <c r="L84" s="106">
        <f>K84/$W$83</f>
        <v>0.07142857142857142</v>
      </c>
      <c r="M84" s="108">
        <v>2</v>
      </c>
      <c r="N84" s="106">
        <f>M84/$Y$83</f>
        <v>0.046511627906976744</v>
      </c>
      <c r="O84" s="16">
        <v>0</v>
      </c>
      <c r="P84" s="15">
        <f>O84/$W$83</f>
        <v>0</v>
      </c>
      <c r="Q84" s="108">
        <v>40</v>
      </c>
      <c r="R84" s="106">
        <f>Q84/$Y$83</f>
        <v>0.9302325581395349</v>
      </c>
      <c r="S84" s="16">
        <v>39</v>
      </c>
      <c r="T84" s="106">
        <f>S84/$W$83</f>
        <v>0.9285714285714286</v>
      </c>
      <c r="U84" s="108">
        <v>0</v>
      </c>
      <c r="V84" s="106">
        <f>U84/$Y$83</f>
        <v>0</v>
      </c>
      <c r="W84" s="74">
        <f>O84+K84+G84+C84+S84</f>
        <v>42</v>
      </c>
      <c r="X84" s="45">
        <f>D84+H84+L84+P84+T84</f>
        <v>1</v>
      </c>
      <c r="Y84" s="69">
        <f>Q84+M84+I84+E84+U84</f>
        <v>43</v>
      </c>
      <c r="Z84" s="45">
        <f>F84+J84+N84+R84+V84</f>
        <v>1</v>
      </c>
      <c r="AA84" s="13"/>
      <c r="AB84" s="13"/>
      <c r="AC84" s="13"/>
      <c r="AD84" s="12"/>
    </row>
    <row r="85" spans="2:30" s="7" customFormat="1" ht="28.5" customHeight="1" thickBot="1">
      <c r="B85" s="102" t="s">
        <v>71</v>
      </c>
      <c r="C85" s="109">
        <v>0</v>
      </c>
      <c r="D85" s="107">
        <f>C85/W85</f>
        <v>0</v>
      </c>
      <c r="E85" s="101">
        <v>0</v>
      </c>
      <c r="F85" s="107">
        <f>E85/Y85</f>
        <v>0</v>
      </c>
      <c r="G85" s="101">
        <v>0</v>
      </c>
      <c r="H85" s="88">
        <f>G85/$W$83</f>
        <v>0</v>
      </c>
      <c r="I85" s="109">
        <v>0</v>
      </c>
      <c r="J85" s="107">
        <f>I85/$Y$83</f>
        <v>0</v>
      </c>
      <c r="K85" s="104">
        <v>3</v>
      </c>
      <c r="L85" s="107">
        <f>K85/$W$83</f>
        <v>0.07142857142857142</v>
      </c>
      <c r="M85" s="109">
        <v>4</v>
      </c>
      <c r="N85" s="107">
        <f>M85/$Y$83</f>
        <v>0.09302325581395349</v>
      </c>
      <c r="O85" s="104">
        <v>0</v>
      </c>
      <c r="P85" s="88">
        <f>O85/$W$83</f>
        <v>0</v>
      </c>
      <c r="Q85" s="109">
        <v>39</v>
      </c>
      <c r="R85" s="107">
        <f>Q85/$Y$83</f>
        <v>0.9069767441860465</v>
      </c>
      <c r="S85" s="104">
        <v>39</v>
      </c>
      <c r="T85" s="107">
        <f>S85/$W$83</f>
        <v>0.9285714285714286</v>
      </c>
      <c r="U85" s="109">
        <v>0</v>
      </c>
      <c r="V85" s="107">
        <f>U85/$Y$83</f>
        <v>0</v>
      </c>
      <c r="W85" s="103">
        <f>O85+K85+G85+C85+S85</f>
        <v>42</v>
      </c>
      <c r="X85" s="46">
        <f>D85+H85+L85+P85+T85</f>
        <v>1</v>
      </c>
      <c r="Y85" s="78">
        <f>Q85+M85+I85+E85+U85</f>
        <v>43</v>
      </c>
      <c r="Z85" s="46">
        <f>F85+J85+N85+R85+V85</f>
        <v>1</v>
      </c>
      <c r="AA85" s="13"/>
      <c r="AB85" s="13"/>
      <c r="AC85" s="13"/>
      <c r="AD85" s="12"/>
    </row>
    <row r="86" spans="2:14" s="7" customFormat="1" ht="15" customHeight="1" thickBot="1">
      <c r="B86" s="11"/>
      <c r="D86" s="9"/>
      <c r="F86" s="9"/>
      <c r="H86" s="9"/>
      <c r="J86" s="31"/>
      <c r="K86" s="66"/>
      <c r="L86" s="31"/>
      <c r="M86" s="72"/>
      <c r="N86" s="41"/>
    </row>
    <row r="87" spans="2:26" s="7" customFormat="1" ht="21" customHeight="1">
      <c r="B87" s="167" t="s">
        <v>23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9"/>
    </row>
    <row r="88" spans="2:26" s="7" customFormat="1" ht="21" customHeight="1" thickBot="1">
      <c r="B88" s="158" t="s">
        <v>30</v>
      </c>
      <c r="C88" s="190"/>
      <c r="D88" s="190"/>
      <c r="E88" s="190"/>
      <c r="F88" s="190"/>
      <c r="G88" s="159"/>
      <c r="H88" s="159"/>
      <c r="I88" s="159"/>
      <c r="J88" s="159"/>
      <c r="K88" s="190"/>
      <c r="L88" s="190"/>
      <c r="M88" s="190"/>
      <c r="N88" s="190"/>
      <c r="O88" s="159"/>
      <c r="P88" s="159"/>
      <c r="Q88" s="159"/>
      <c r="R88" s="159"/>
      <c r="S88" s="190"/>
      <c r="T88" s="190"/>
      <c r="U88" s="190"/>
      <c r="V88" s="190"/>
      <c r="W88" s="159"/>
      <c r="X88" s="159"/>
      <c r="Y88" s="159"/>
      <c r="Z88" s="160"/>
    </row>
    <row r="89" spans="2:26" s="7" customFormat="1" ht="21" customHeight="1" thickBot="1">
      <c r="B89" s="191"/>
      <c r="C89" s="171" t="s">
        <v>14</v>
      </c>
      <c r="D89" s="170"/>
      <c r="E89" s="170"/>
      <c r="F89" s="172"/>
      <c r="G89" s="170" t="s">
        <v>15</v>
      </c>
      <c r="H89" s="170"/>
      <c r="I89" s="170"/>
      <c r="J89" s="170"/>
      <c r="K89" s="171" t="s">
        <v>16</v>
      </c>
      <c r="L89" s="170"/>
      <c r="M89" s="170"/>
      <c r="N89" s="172"/>
      <c r="O89" s="170" t="s">
        <v>17</v>
      </c>
      <c r="P89" s="170"/>
      <c r="Q89" s="170"/>
      <c r="R89" s="170"/>
      <c r="S89" s="171" t="s">
        <v>57</v>
      </c>
      <c r="T89" s="170"/>
      <c r="U89" s="170"/>
      <c r="V89" s="172"/>
      <c r="W89" s="174" t="s">
        <v>4</v>
      </c>
      <c r="X89" s="174"/>
      <c r="Y89" s="174"/>
      <c r="Z89" s="175"/>
    </row>
    <row r="90" spans="2:26" s="7" customFormat="1" ht="21" customHeight="1" thickBot="1">
      <c r="B90" s="192"/>
      <c r="C90" s="176" t="s">
        <v>117</v>
      </c>
      <c r="D90" s="157"/>
      <c r="E90" s="176" t="s">
        <v>120</v>
      </c>
      <c r="F90" s="157"/>
      <c r="G90" s="176" t="s">
        <v>117</v>
      </c>
      <c r="H90" s="157"/>
      <c r="I90" s="176" t="s">
        <v>120</v>
      </c>
      <c r="J90" s="157"/>
      <c r="K90" s="176" t="s">
        <v>117</v>
      </c>
      <c r="L90" s="157"/>
      <c r="M90" s="176" t="s">
        <v>120</v>
      </c>
      <c r="N90" s="157"/>
      <c r="O90" s="176" t="s">
        <v>117</v>
      </c>
      <c r="P90" s="157"/>
      <c r="Q90" s="176" t="s">
        <v>120</v>
      </c>
      <c r="R90" s="157"/>
      <c r="S90" s="176" t="s">
        <v>117</v>
      </c>
      <c r="T90" s="157"/>
      <c r="U90" s="176" t="s">
        <v>120</v>
      </c>
      <c r="V90" s="157"/>
      <c r="W90" s="176" t="s">
        <v>117</v>
      </c>
      <c r="X90" s="157"/>
      <c r="Y90" s="176" t="s">
        <v>120</v>
      </c>
      <c r="Z90" s="157"/>
    </row>
    <row r="91" spans="2:26" s="7" customFormat="1" ht="28.5" customHeight="1" thickBot="1">
      <c r="B91" s="102" t="s">
        <v>24</v>
      </c>
      <c r="C91" s="146">
        <v>0</v>
      </c>
      <c r="D91" s="147">
        <f>C91/W91</f>
        <v>0</v>
      </c>
      <c r="E91" s="60">
        <v>0</v>
      </c>
      <c r="F91" s="111">
        <f>E91/Y91</f>
        <v>0</v>
      </c>
      <c r="G91" s="60">
        <v>0</v>
      </c>
      <c r="H91" s="42">
        <f>G91/W91</f>
        <v>0</v>
      </c>
      <c r="I91" s="60">
        <v>1</v>
      </c>
      <c r="J91" s="42">
        <f>I91/Y91</f>
        <v>0.023809523809523808</v>
      </c>
      <c r="K91" s="60">
        <v>3</v>
      </c>
      <c r="L91" s="111">
        <f>K91/W91</f>
        <v>0.07142857142857142</v>
      </c>
      <c r="M91" s="60">
        <v>2</v>
      </c>
      <c r="N91" s="111">
        <f>M91/Y91</f>
        <v>0.047619047619047616</v>
      </c>
      <c r="O91" s="60">
        <v>37</v>
      </c>
      <c r="P91" s="42">
        <f>O91/W91</f>
        <v>0.8809523809523809</v>
      </c>
      <c r="Q91" s="60">
        <v>39</v>
      </c>
      <c r="R91" s="42">
        <f>Q91/Y91</f>
        <v>0.9285714285714286</v>
      </c>
      <c r="S91" s="119">
        <v>2</v>
      </c>
      <c r="T91" s="111">
        <f>S91/W91</f>
        <v>0.047619047619047616</v>
      </c>
      <c r="U91" s="119">
        <v>0</v>
      </c>
      <c r="V91" s="111">
        <f>U91/Y91</f>
        <v>0</v>
      </c>
      <c r="W91" s="120">
        <f>C91+G91+K91+O91+S91</f>
        <v>42</v>
      </c>
      <c r="X91" s="44">
        <f>D91+H91+L91+P91+T91</f>
        <v>1</v>
      </c>
      <c r="Y91" s="120">
        <f>E91+I91+M91+Q91+U91</f>
        <v>42</v>
      </c>
      <c r="Z91" s="44">
        <f>F91+J91+N91+R91+V91</f>
        <v>1</v>
      </c>
    </row>
    <row r="92" spans="2:14" s="7" customFormat="1" ht="15" customHeight="1">
      <c r="B92" s="11"/>
      <c r="D92" s="9"/>
      <c r="F92" s="9"/>
      <c r="H92" s="9"/>
      <c r="J92" s="31"/>
      <c r="K92" s="66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6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6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6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6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6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6"/>
      <c r="L481" s="31"/>
      <c r="M481" s="40"/>
      <c r="N481" s="41"/>
    </row>
  </sheetData>
  <sheetProtection/>
  <mergeCells count="87">
    <mergeCell ref="W70:X70"/>
    <mergeCell ref="K81:N81"/>
    <mergeCell ref="G90:H90"/>
    <mergeCell ref="I90:J90"/>
    <mergeCell ref="G89:J89"/>
    <mergeCell ref="K89:N89"/>
    <mergeCell ref="B79:Z79"/>
    <mergeCell ref="B80:Z80"/>
    <mergeCell ref="C70:D70"/>
    <mergeCell ref="B81:B82"/>
    <mergeCell ref="C81:F81"/>
    <mergeCell ref="G81:J81"/>
    <mergeCell ref="C82:D82"/>
    <mergeCell ref="E82:F82"/>
    <mergeCell ref="G82:H82"/>
    <mergeCell ref="I82:J82"/>
    <mergeCell ref="B50:F50"/>
    <mergeCell ref="M70:N70"/>
    <mergeCell ref="B67:Z67"/>
    <mergeCell ref="B68:Z68"/>
    <mergeCell ref="B69:B70"/>
    <mergeCell ref="O69:R69"/>
    <mergeCell ref="S69:V69"/>
    <mergeCell ref="K70:L70"/>
    <mergeCell ref="C69:F69"/>
    <mergeCell ref="U70:V70"/>
    <mergeCell ref="E70:F70"/>
    <mergeCell ref="G70:H70"/>
    <mergeCell ref="W69:Z69"/>
    <mergeCell ref="O70:P70"/>
    <mergeCell ref="Y70:Z70"/>
    <mergeCell ref="G69:J69"/>
    <mergeCell ref="K69:N69"/>
    <mergeCell ref="I70:J70"/>
    <mergeCell ref="Q70:R70"/>
    <mergeCell ref="S70:T70"/>
    <mergeCell ref="K82:L82"/>
    <mergeCell ref="M82:N82"/>
    <mergeCell ref="U90:V90"/>
    <mergeCell ref="W90:X90"/>
    <mergeCell ref="O90:P90"/>
    <mergeCell ref="Q90:R90"/>
    <mergeCell ref="S90:T90"/>
    <mergeCell ref="O89:R89"/>
    <mergeCell ref="S89:V89"/>
    <mergeCell ref="W89:Z89"/>
    <mergeCell ref="Y90:Z90"/>
    <mergeCell ref="B87:Z87"/>
    <mergeCell ref="B88:Z88"/>
    <mergeCell ref="K90:L90"/>
    <mergeCell ref="M90:N90"/>
    <mergeCell ref="B89:B90"/>
    <mergeCell ref="C89:F89"/>
    <mergeCell ref="C90:D90"/>
    <mergeCell ref="E90:F90"/>
    <mergeCell ref="C59:D59"/>
    <mergeCell ref="E59:F59"/>
    <mergeCell ref="B57:F57"/>
    <mergeCell ref="B58:F58"/>
    <mergeCell ref="B2:F2"/>
    <mergeCell ref="B3:F3"/>
    <mergeCell ref="B5:F5"/>
    <mergeCell ref="B10:F10"/>
    <mergeCell ref="B7:B8"/>
    <mergeCell ref="C7:D7"/>
    <mergeCell ref="C8:D8"/>
    <mergeCell ref="E7:F7"/>
    <mergeCell ref="E8:F8"/>
    <mergeCell ref="O81:R81"/>
    <mergeCell ref="S81:V81"/>
    <mergeCell ref="W81:Z81"/>
    <mergeCell ref="O82:P82"/>
    <mergeCell ref="Q82:R82"/>
    <mergeCell ref="S82:T82"/>
    <mergeCell ref="U82:V82"/>
    <mergeCell ref="W82:X82"/>
    <mergeCell ref="Y82:Z82"/>
    <mergeCell ref="E12:F12"/>
    <mergeCell ref="E40:F40"/>
    <mergeCell ref="E51:F51"/>
    <mergeCell ref="B11:F11"/>
    <mergeCell ref="B38:F38"/>
    <mergeCell ref="B39:F39"/>
    <mergeCell ref="B49:F49"/>
    <mergeCell ref="C12:D12"/>
    <mergeCell ref="C40:D40"/>
    <mergeCell ref="C51:D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476"/>
  <sheetViews>
    <sheetView zoomScalePageLayoutView="0" workbookViewId="0" topLeftCell="A28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2.75"/>
  <cols>
    <col min="1" max="1" width="1.7109375" style="2" customWidth="1"/>
    <col min="2" max="2" width="29.8515625" style="91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33" width="7.7109375" style="2" customWidth="1"/>
    <col min="34" max="16384" width="9.140625" style="2" customWidth="1"/>
  </cols>
  <sheetData>
    <row r="1" ht="13.5" thickBot="1"/>
    <row r="2" spans="2:14" ht="21" customHeight="1">
      <c r="B2" s="177" t="s">
        <v>32</v>
      </c>
      <c r="C2" s="178"/>
      <c r="D2" s="178"/>
      <c r="E2" s="178"/>
      <c r="F2" s="179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80" t="s">
        <v>25</v>
      </c>
      <c r="C3" s="181"/>
      <c r="D3" s="181"/>
      <c r="E3" s="181"/>
      <c r="F3" s="182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83" t="s">
        <v>94</v>
      </c>
      <c r="C5" s="184"/>
      <c r="D5" s="184"/>
      <c r="E5" s="184"/>
      <c r="F5" s="185"/>
    </row>
    <row r="6" ht="9" customHeight="1" thickBot="1"/>
    <row r="7" spans="2:6" ht="21" customHeight="1" thickBot="1">
      <c r="B7" s="183" t="s">
        <v>110</v>
      </c>
      <c r="C7" s="184"/>
      <c r="D7" s="184"/>
      <c r="E7" s="184"/>
      <c r="F7" s="185"/>
    </row>
    <row r="8" ht="9" customHeight="1" thickBot="1"/>
    <row r="9" spans="2:6" ht="21" customHeight="1">
      <c r="B9" s="186" t="s">
        <v>26</v>
      </c>
      <c r="C9" s="167" t="s">
        <v>117</v>
      </c>
      <c r="D9" s="169"/>
      <c r="E9" s="167" t="s">
        <v>120</v>
      </c>
      <c r="F9" s="169"/>
    </row>
    <row r="10" spans="2:9" ht="21" customHeight="1" thickBot="1">
      <c r="B10" s="187"/>
      <c r="C10" s="188">
        <v>3</v>
      </c>
      <c r="D10" s="189"/>
      <c r="E10" s="188">
        <v>7</v>
      </c>
      <c r="F10" s="189"/>
      <c r="G10" s="89"/>
      <c r="H10" s="89"/>
      <c r="I10" s="89"/>
    </row>
    <row r="11" ht="9" customHeight="1" thickBot="1"/>
    <row r="12" spans="2:14" s="7" customFormat="1" ht="21" customHeight="1">
      <c r="B12" s="167" t="s">
        <v>84</v>
      </c>
      <c r="C12" s="168"/>
      <c r="D12" s="168"/>
      <c r="E12" s="168"/>
      <c r="F12" s="169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 thickBot="1">
      <c r="B13" s="158" t="s">
        <v>85</v>
      </c>
      <c r="C13" s="159"/>
      <c r="D13" s="159"/>
      <c r="E13" s="159"/>
      <c r="F13" s="160"/>
      <c r="G13" s="5"/>
      <c r="H13" s="6"/>
      <c r="I13" s="5"/>
      <c r="J13" s="30"/>
      <c r="K13" s="65"/>
      <c r="L13" s="30"/>
      <c r="M13" s="38"/>
      <c r="N13" s="39"/>
    </row>
    <row r="14" spans="2:14" s="7" customFormat="1" ht="21" customHeight="1" thickBot="1">
      <c r="B14" s="92"/>
      <c r="C14" s="156" t="s">
        <v>117</v>
      </c>
      <c r="D14" s="157"/>
      <c r="E14" s="176" t="s">
        <v>120</v>
      </c>
      <c r="F14" s="157"/>
      <c r="G14" s="5"/>
      <c r="H14" s="6"/>
      <c r="I14" s="5"/>
      <c r="J14" s="30"/>
      <c r="K14" s="65"/>
      <c r="L14" s="30"/>
      <c r="M14" s="38"/>
      <c r="N14" s="39"/>
    </row>
    <row r="15" spans="2:14" s="7" customFormat="1" ht="28.5" customHeight="1">
      <c r="B15" s="26" t="s">
        <v>111</v>
      </c>
      <c r="C15" s="81">
        <v>0</v>
      </c>
      <c r="D15" s="82">
        <f>C15/C18</f>
        <v>0</v>
      </c>
      <c r="E15" s="81">
        <v>2</v>
      </c>
      <c r="F15" s="82">
        <f>E15/E18</f>
        <v>0.2857142857142857</v>
      </c>
      <c r="H15" s="9"/>
      <c r="J15" s="31"/>
      <c r="K15" s="66"/>
      <c r="L15" s="31"/>
      <c r="M15" s="40"/>
      <c r="N15" s="41"/>
    </row>
    <row r="16" spans="2:14" s="7" customFormat="1" ht="28.5" customHeight="1">
      <c r="B16" s="22" t="s">
        <v>112</v>
      </c>
      <c r="C16" s="83">
        <v>2</v>
      </c>
      <c r="D16" s="84">
        <f>C16/C18</f>
        <v>0.6666666666666666</v>
      </c>
      <c r="E16" s="83">
        <v>5</v>
      </c>
      <c r="F16" s="84">
        <f>E16/E18</f>
        <v>0.7142857142857143</v>
      </c>
      <c r="H16" s="9"/>
      <c r="J16" s="31"/>
      <c r="K16" s="66"/>
      <c r="L16" s="31"/>
      <c r="M16" s="40"/>
      <c r="N16" s="41"/>
    </row>
    <row r="17" spans="2:14" s="7" customFormat="1" ht="28.5" customHeight="1" thickBot="1">
      <c r="B17" s="58" t="s">
        <v>113</v>
      </c>
      <c r="C17" s="85">
        <v>1</v>
      </c>
      <c r="D17" s="86">
        <f>C17/C18</f>
        <v>0.3333333333333333</v>
      </c>
      <c r="E17" s="85">
        <v>0</v>
      </c>
      <c r="F17" s="86">
        <f>E17/E18</f>
        <v>0</v>
      </c>
      <c r="H17" s="9"/>
      <c r="J17" s="31"/>
      <c r="K17" s="66"/>
      <c r="L17" s="31"/>
      <c r="M17" s="40"/>
      <c r="N17" s="41"/>
    </row>
    <row r="18" spans="2:14" s="50" customFormat="1" ht="21" customHeight="1" thickBot="1" thickTop="1">
      <c r="B18" s="59" t="s">
        <v>4</v>
      </c>
      <c r="C18" s="48">
        <f>SUM(C15:C17)</f>
        <v>3</v>
      </c>
      <c r="D18" s="49">
        <f>SUM(D15:D17)</f>
        <v>1</v>
      </c>
      <c r="E18" s="48">
        <f>SUM(E15:E17)</f>
        <v>7</v>
      </c>
      <c r="F18" s="49">
        <f>SUM(F15:F17)</f>
        <v>1</v>
      </c>
      <c r="H18" s="51"/>
      <c r="J18" s="52"/>
      <c r="K18" s="67"/>
      <c r="L18" s="52"/>
      <c r="M18" s="43"/>
      <c r="N18" s="53"/>
    </row>
    <row r="19" spans="2:14" s="7" customFormat="1" ht="15" customHeight="1" thickBot="1">
      <c r="B19" s="11"/>
      <c r="D19" s="9"/>
      <c r="F19" s="9"/>
      <c r="H19" s="9"/>
      <c r="J19" s="31"/>
      <c r="K19" s="66"/>
      <c r="L19" s="31"/>
      <c r="M19" s="40"/>
      <c r="N19" s="41"/>
    </row>
    <row r="20" spans="2:14" s="7" customFormat="1" ht="21" customHeight="1">
      <c r="B20" s="161" t="s">
        <v>86</v>
      </c>
      <c r="C20" s="162"/>
      <c r="D20" s="162"/>
      <c r="E20" s="162"/>
      <c r="F20" s="163"/>
      <c r="H20" s="9"/>
      <c r="J20" s="31"/>
      <c r="K20" s="66"/>
      <c r="L20" s="31"/>
      <c r="M20" s="40"/>
      <c r="N20" s="41"/>
    </row>
    <row r="21" spans="2:14" s="7" customFormat="1" ht="21" customHeight="1" thickBot="1">
      <c r="B21" s="164" t="s">
        <v>59</v>
      </c>
      <c r="C21" s="165"/>
      <c r="D21" s="165"/>
      <c r="E21" s="165"/>
      <c r="F21" s="166"/>
      <c r="H21" s="9"/>
      <c r="J21" s="31"/>
      <c r="K21" s="66"/>
      <c r="L21" s="31"/>
      <c r="M21" s="40"/>
      <c r="N21" s="41"/>
    </row>
    <row r="22" spans="2:14" s="7" customFormat="1" ht="21" customHeight="1" thickBot="1">
      <c r="B22" s="93"/>
      <c r="C22" s="156" t="s">
        <v>117</v>
      </c>
      <c r="D22" s="157"/>
      <c r="E22" s="176" t="s">
        <v>120</v>
      </c>
      <c r="F22" s="157"/>
      <c r="H22" s="9"/>
      <c r="J22" s="31"/>
      <c r="K22" s="66"/>
      <c r="L22" s="31"/>
      <c r="M22" s="40"/>
      <c r="N22" s="41"/>
    </row>
    <row r="23" spans="2:14" s="7" customFormat="1" ht="21" customHeight="1">
      <c r="B23" s="26" t="s">
        <v>95</v>
      </c>
      <c r="C23" s="123">
        <v>3</v>
      </c>
      <c r="D23" s="82">
        <f aca="true" t="shared" si="0" ref="D23:D28">C23/$C$29</f>
        <v>0.375</v>
      </c>
      <c r="E23" s="123">
        <v>1</v>
      </c>
      <c r="F23" s="82">
        <f aca="true" t="shared" si="1" ref="F23:F28">E23/$E$29</f>
        <v>0.07692307692307693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96</v>
      </c>
      <c r="C24" s="124">
        <v>3</v>
      </c>
      <c r="D24" s="84">
        <f t="shared" si="0"/>
        <v>0.375</v>
      </c>
      <c r="E24" s="124">
        <v>4</v>
      </c>
      <c r="F24" s="84">
        <f t="shared" si="1"/>
        <v>0.3076923076923077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97</v>
      </c>
      <c r="C25" s="124">
        <v>0</v>
      </c>
      <c r="D25" s="84">
        <f t="shared" si="0"/>
        <v>0</v>
      </c>
      <c r="E25" s="124">
        <v>0</v>
      </c>
      <c r="F25" s="84">
        <f t="shared" si="1"/>
        <v>0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39</v>
      </c>
      <c r="C26" s="124">
        <v>0</v>
      </c>
      <c r="D26" s="84">
        <f t="shared" si="0"/>
        <v>0</v>
      </c>
      <c r="E26" s="124">
        <v>3</v>
      </c>
      <c r="F26" s="84">
        <f t="shared" si="1"/>
        <v>0.23076923076923078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98</v>
      </c>
      <c r="C27" s="124">
        <v>2</v>
      </c>
      <c r="D27" s="84">
        <f t="shared" si="0"/>
        <v>0.25</v>
      </c>
      <c r="E27" s="124">
        <v>3</v>
      </c>
      <c r="F27" s="84">
        <f t="shared" si="1"/>
        <v>0.23076923076923078</v>
      </c>
      <c r="H27" s="9"/>
      <c r="J27" s="31"/>
      <c r="K27" s="66"/>
      <c r="L27" s="31"/>
      <c r="M27" s="40"/>
      <c r="N27" s="41"/>
    </row>
    <row r="28" spans="2:14" s="7" customFormat="1" ht="21" customHeight="1" thickBot="1">
      <c r="B28" s="58" t="s">
        <v>27</v>
      </c>
      <c r="C28" s="125">
        <v>0</v>
      </c>
      <c r="D28" s="86">
        <f t="shared" si="0"/>
        <v>0</v>
      </c>
      <c r="E28" s="125">
        <v>2</v>
      </c>
      <c r="F28" s="86">
        <f t="shared" si="1"/>
        <v>0.15384615384615385</v>
      </c>
      <c r="H28" s="9"/>
      <c r="J28" s="31"/>
      <c r="K28" s="66"/>
      <c r="L28" s="31"/>
      <c r="M28" s="40"/>
      <c r="N28" s="41"/>
    </row>
    <row r="29" spans="2:14" s="50" customFormat="1" ht="21" customHeight="1" thickBot="1" thickTop="1">
      <c r="B29" s="59" t="s">
        <v>4</v>
      </c>
      <c r="C29" s="98">
        <f>SUM(C23:C28)</f>
        <v>8</v>
      </c>
      <c r="D29" s="49">
        <f>SUM(D23:D28)</f>
        <v>1</v>
      </c>
      <c r="E29" s="98">
        <f>SUM(E23:E28)</f>
        <v>13</v>
      </c>
      <c r="F29" s="49">
        <f>SUM(F23:F28)</f>
        <v>1</v>
      </c>
      <c r="H29" s="51"/>
      <c r="J29" s="52"/>
      <c r="K29" s="67"/>
      <c r="L29" s="52"/>
      <c r="M29" s="43"/>
      <c r="N29" s="53"/>
    </row>
    <row r="30" spans="2:14" s="7" customFormat="1" ht="15" customHeight="1" thickBot="1">
      <c r="B30" s="11"/>
      <c r="D30" s="9"/>
      <c r="F30" s="9"/>
      <c r="H30" s="9"/>
      <c r="J30" s="31"/>
      <c r="K30" s="66"/>
      <c r="L30" s="31"/>
      <c r="M30" s="40"/>
      <c r="N30" s="41"/>
    </row>
    <row r="31" spans="2:26" s="7" customFormat="1" ht="21" customHeight="1">
      <c r="B31" s="167" t="s">
        <v>82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9"/>
    </row>
    <row r="32" spans="2:26" s="7" customFormat="1" ht="21" customHeight="1" thickBot="1">
      <c r="B32" s="158" t="s">
        <v>64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60"/>
    </row>
    <row r="33" spans="2:26" s="7" customFormat="1" ht="21" customHeight="1" thickBot="1">
      <c r="B33" s="191"/>
      <c r="C33" s="171" t="s">
        <v>14</v>
      </c>
      <c r="D33" s="170"/>
      <c r="E33" s="170"/>
      <c r="F33" s="172"/>
      <c r="G33" s="170" t="s">
        <v>15</v>
      </c>
      <c r="H33" s="170"/>
      <c r="I33" s="170"/>
      <c r="J33" s="170"/>
      <c r="K33" s="171" t="s">
        <v>16</v>
      </c>
      <c r="L33" s="170"/>
      <c r="M33" s="170"/>
      <c r="N33" s="172"/>
      <c r="O33" s="170" t="s">
        <v>17</v>
      </c>
      <c r="P33" s="170"/>
      <c r="Q33" s="170"/>
      <c r="R33" s="170"/>
      <c r="S33" s="171" t="s">
        <v>57</v>
      </c>
      <c r="T33" s="170"/>
      <c r="U33" s="170"/>
      <c r="V33" s="172"/>
      <c r="W33" s="174" t="s">
        <v>4</v>
      </c>
      <c r="X33" s="174"/>
      <c r="Y33" s="174"/>
      <c r="Z33" s="175"/>
    </row>
    <row r="34" spans="2:26" s="7" customFormat="1" ht="21" customHeight="1" thickBot="1">
      <c r="B34" s="192"/>
      <c r="C34" s="176" t="s">
        <v>117</v>
      </c>
      <c r="D34" s="157"/>
      <c r="E34" s="176" t="s">
        <v>120</v>
      </c>
      <c r="F34" s="157"/>
      <c r="G34" s="176" t="s">
        <v>117</v>
      </c>
      <c r="H34" s="157"/>
      <c r="I34" s="176" t="s">
        <v>120</v>
      </c>
      <c r="J34" s="157"/>
      <c r="K34" s="176" t="s">
        <v>117</v>
      </c>
      <c r="L34" s="157"/>
      <c r="M34" s="176" t="s">
        <v>120</v>
      </c>
      <c r="N34" s="157"/>
      <c r="O34" s="176" t="s">
        <v>117</v>
      </c>
      <c r="P34" s="157"/>
      <c r="Q34" s="176" t="s">
        <v>120</v>
      </c>
      <c r="R34" s="157"/>
      <c r="S34" s="176" t="s">
        <v>117</v>
      </c>
      <c r="T34" s="157"/>
      <c r="U34" s="176" t="s">
        <v>120</v>
      </c>
      <c r="V34" s="157"/>
      <c r="W34" s="176" t="s">
        <v>117</v>
      </c>
      <c r="X34" s="157"/>
      <c r="Y34" s="176" t="s">
        <v>120</v>
      </c>
      <c r="Z34" s="157"/>
    </row>
    <row r="35" spans="2:30" s="7" customFormat="1" ht="28.5" customHeight="1">
      <c r="B35" s="22" t="s">
        <v>18</v>
      </c>
      <c r="C35" s="79">
        <v>0</v>
      </c>
      <c r="D35" s="128">
        <f>C35/W35</f>
        <v>0</v>
      </c>
      <c r="E35" s="79">
        <v>0</v>
      </c>
      <c r="F35" s="128">
        <f>E35/Y35</f>
        <v>0</v>
      </c>
      <c r="G35" s="79">
        <v>0</v>
      </c>
      <c r="H35" s="80">
        <f>G35/W35</f>
        <v>0</v>
      </c>
      <c r="I35" s="79">
        <v>0</v>
      </c>
      <c r="J35" s="80">
        <f>I35/Y35</f>
        <v>0</v>
      </c>
      <c r="K35" s="79">
        <v>0</v>
      </c>
      <c r="L35" s="128">
        <f>K35/W35</f>
        <v>0</v>
      </c>
      <c r="M35" s="79">
        <v>0</v>
      </c>
      <c r="N35" s="128">
        <f>M35/Y35</f>
        <v>0</v>
      </c>
      <c r="O35" s="79">
        <v>3</v>
      </c>
      <c r="P35" s="80">
        <f>O35/W35</f>
        <v>1</v>
      </c>
      <c r="Q35" s="79">
        <v>7</v>
      </c>
      <c r="R35" s="80">
        <f>Q35/Y35</f>
        <v>1</v>
      </c>
      <c r="S35" s="131">
        <v>0</v>
      </c>
      <c r="T35" s="128">
        <f>S35/W35</f>
        <v>0</v>
      </c>
      <c r="U35" s="131">
        <v>0</v>
      </c>
      <c r="V35" s="128">
        <f>U35/Y35</f>
        <v>0</v>
      </c>
      <c r="W35" s="69">
        <f>O35+K35+G35+C35+S35</f>
        <v>3</v>
      </c>
      <c r="X35" s="45">
        <f>D35+H35+L35+P35+T35</f>
        <v>1</v>
      </c>
      <c r="Y35" s="69">
        <f>Q35+M35+I35+E35+U35</f>
        <v>7</v>
      </c>
      <c r="Z35" s="45">
        <f>F35+J35+N35+R35+V35</f>
        <v>1</v>
      </c>
      <c r="AA35" s="14"/>
      <c r="AB35" s="14"/>
      <c r="AC35" s="14"/>
      <c r="AD35" s="12"/>
    </row>
    <row r="36" spans="2:30" s="7" customFormat="1" ht="28.5" customHeight="1">
      <c r="B36" s="22" t="s">
        <v>19</v>
      </c>
      <c r="C36" s="79">
        <v>0</v>
      </c>
      <c r="D36" s="128">
        <f>C36/W36</f>
        <v>0</v>
      </c>
      <c r="E36" s="79">
        <v>0</v>
      </c>
      <c r="F36" s="128">
        <f>E36/Y36</f>
        <v>0</v>
      </c>
      <c r="G36" s="79">
        <v>0</v>
      </c>
      <c r="H36" s="80">
        <f>G36/W36</f>
        <v>0</v>
      </c>
      <c r="I36" s="79">
        <v>0</v>
      </c>
      <c r="J36" s="80">
        <f>I36/Y36</f>
        <v>0</v>
      </c>
      <c r="K36" s="79">
        <v>0</v>
      </c>
      <c r="L36" s="128">
        <f>K36/W36</f>
        <v>0</v>
      </c>
      <c r="M36" s="79">
        <v>1</v>
      </c>
      <c r="N36" s="128">
        <f>M36/Y36</f>
        <v>0.14285714285714285</v>
      </c>
      <c r="O36" s="79">
        <v>3</v>
      </c>
      <c r="P36" s="80">
        <f>O36/W36</f>
        <v>1</v>
      </c>
      <c r="Q36" s="79">
        <v>6</v>
      </c>
      <c r="R36" s="80">
        <f>Q36/Y36</f>
        <v>0.8571428571428571</v>
      </c>
      <c r="S36" s="131">
        <v>0</v>
      </c>
      <c r="T36" s="128">
        <f>S36/W36</f>
        <v>0</v>
      </c>
      <c r="U36" s="131">
        <v>0</v>
      </c>
      <c r="V36" s="128">
        <f>U36/Y36</f>
        <v>0</v>
      </c>
      <c r="W36" s="69">
        <f>O36+K36+G36+C36+S36</f>
        <v>3</v>
      </c>
      <c r="X36" s="45">
        <f>D36+H36+L36+P36+T36</f>
        <v>1</v>
      </c>
      <c r="Y36" s="69">
        <f>Q36+M36+I36+E36+U36</f>
        <v>7</v>
      </c>
      <c r="Z36" s="45">
        <f>F36+J36+N36+R36+V36</f>
        <v>1</v>
      </c>
      <c r="AA36" s="14"/>
      <c r="AB36" s="14"/>
      <c r="AC36" s="14"/>
      <c r="AD36" s="12"/>
    </row>
    <row r="37" spans="2:30" s="7" customFormat="1" ht="28.5" customHeight="1">
      <c r="B37" s="22" t="s">
        <v>20</v>
      </c>
      <c r="C37" s="79">
        <v>0</v>
      </c>
      <c r="D37" s="128">
        <f>C37/W37</f>
        <v>0</v>
      </c>
      <c r="E37" s="79">
        <v>0</v>
      </c>
      <c r="F37" s="128">
        <f>E37/Y37</f>
        <v>0</v>
      </c>
      <c r="G37" s="79">
        <v>0</v>
      </c>
      <c r="H37" s="80">
        <f>G37/W37</f>
        <v>0</v>
      </c>
      <c r="I37" s="79">
        <v>0</v>
      </c>
      <c r="J37" s="80">
        <f>I37/Y37</f>
        <v>0</v>
      </c>
      <c r="K37" s="79">
        <v>0</v>
      </c>
      <c r="L37" s="128">
        <f>K37/W37</f>
        <v>0</v>
      </c>
      <c r="M37" s="79">
        <v>1</v>
      </c>
      <c r="N37" s="128">
        <f>M37/Y37</f>
        <v>0.14285714285714285</v>
      </c>
      <c r="O37" s="79">
        <v>3</v>
      </c>
      <c r="P37" s="80">
        <f>O37/W37</f>
        <v>1</v>
      </c>
      <c r="Q37" s="79">
        <v>6</v>
      </c>
      <c r="R37" s="80">
        <f>Q37/Y37</f>
        <v>0.8571428571428571</v>
      </c>
      <c r="S37" s="131">
        <v>0</v>
      </c>
      <c r="T37" s="128">
        <f>S37/W37</f>
        <v>0</v>
      </c>
      <c r="U37" s="131">
        <v>0</v>
      </c>
      <c r="V37" s="128">
        <f>U37/Y37</f>
        <v>0</v>
      </c>
      <c r="W37" s="69">
        <f>O37+K37+G37+C37+S37</f>
        <v>3</v>
      </c>
      <c r="X37" s="45">
        <f>D37+H37+L37+P37+T37</f>
        <v>1</v>
      </c>
      <c r="Y37" s="69">
        <f>Q37+M37+I37+E37+U37</f>
        <v>7</v>
      </c>
      <c r="Z37" s="45">
        <f>F37+J37+N37+R37+V37</f>
        <v>1</v>
      </c>
      <c r="AA37" s="14"/>
      <c r="AB37" s="14"/>
      <c r="AC37" s="14"/>
      <c r="AD37" s="12"/>
    </row>
    <row r="38" spans="2:30" s="7" customFormat="1" ht="28.5" customHeight="1" thickBot="1">
      <c r="B38" s="102" t="s">
        <v>87</v>
      </c>
      <c r="C38" s="126">
        <v>0</v>
      </c>
      <c r="D38" s="129">
        <f>C38/W38</f>
        <v>0</v>
      </c>
      <c r="E38" s="126">
        <v>0</v>
      </c>
      <c r="F38" s="129">
        <f>E38/Y38</f>
        <v>0</v>
      </c>
      <c r="G38" s="126">
        <v>0</v>
      </c>
      <c r="H38" s="127">
        <f>G38/W38</f>
        <v>0</v>
      </c>
      <c r="I38" s="126">
        <v>0</v>
      </c>
      <c r="J38" s="127">
        <f>I38/Y38</f>
        <v>0</v>
      </c>
      <c r="K38" s="126">
        <v>0</v>
      </c>
      <c r="L38" s="129">
        <f>K38/W38</f>
        <v>0</v>
      </c>
      <c r="M38" s="126">
        <v>0</v>
      </c>
      <c r="N38" s="129">
        <f>M38/Y38</f>
        <v>0</v>
      </c>
      <c r="O38" s="126">
        <v>3</v>
      </c>
      <c r="P38" s="127">
        <f>O38/W38</f>
        <v>1</v>
      </c>
      <c r="Q38" s="126">
        <v>7</v>
      </c>
      <c r="R38" s="127">
        <f>Q38/Y38</f>
        <v>1</v>
      </c>
      <c r="S38" s="132">
        <v>0</v>
      </c>
      <c r="T38" s="129">
        <f>S38/W38</f>
        <v>0</v>
      </c>
      <c r="U38" s="132">
        <v>0</v>
      </c>
      <c r="V38" s="129">
        <f>U38/Y38</f>
        <v>0</v>
      </c>
      <c r="W38" s="78">
        <f>O38+K38+G38+C38+S38</f>
        <v>3</v>
      </c>
      <c r="X38" s="46">
        <f>D38+H38+L38+P38+T38</f>
        <v>1</v>
      </c>
      <c r="Y38" s="78">
        <f>Q38+M38+I38+E38+U38</f>
        <v>7</v>
      </c>
      <c r="Z38" s="46">
        <f>F38+J38+N38+R38+V38</f>
        <v>1</v>
      </c>
      <c r="AA38" s="14"/>
      <c r="AB38" s="14"/>
      <c r="AC38" s="14"/>
      <c r="AD38" s="12"/>
    </row>
    <row r="39" spans="2:20" s="7" customFormat="1" ht="18" customHeight="1" thickBot="1">
      <c r="B39" s="73"/>
      <c r="C39" s="16"/>
      <c r="D39" s="15"/>
      <c r="E39" s="16"/>
      <c r="F39" s="15"/>
      <c r="G39" s="16"/>
      <c r="H39" s="15"/>
      <c r="I39" s="16"/>
      <c r="J39" s="15"/>
      <c r="K39" s="68"/>
      <c r="L39" s="15"/>
      <c r="M39" s="74"/>
      <c r="N39" s="75"/>
      <c r="O39" s="11"/>
      <c r="P39" s="13"/>
      <c r="Q39" s="14"/>
      <c r="R39" s="14"/>
      <c r="S39" s="14"/>
      <c r="T39" s="12"/>
    </row>
    <row r="40" spans="2:26" s="7" customFormat="1" ht="21" customHeight="1">
      <c r="B40" s="167" t="s">
        <v>10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9"/>
    </row>
    <row r="41" spans="2:26" s="7" customFormat="1" ht="21" customHeight="1" thickBot="1">
      <c r="B41" s="158" t="s">
        <v>83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60"/>
    </row>
    <row r="42" spans="2:26" s="7" customFormat="1" ht="21" customHeight="1" thickBot="1">
      <c r="B42" s="191"/>
      <c r="C42" s="171" t="s">
        <v>14</v>
      </c>
      <c r="D42" s="170"/>
      <c r="E42" s="170"/>
      <c r="F42" s="172"/>
      <c r="G42" s="170" t="s">
        <v>15</v>
      </c>
      <c r="H42" s="170"/>
      <c r="I42" s="170"/>
      <c r="J42" s="170"/>
      <c r="K42" s="171" t="s">
        <v>16</v>
      </c>
      <c r="L42" s="170"/>
      <c r="M42" s="170"/>
      <c r="N42" s="172"/>
      <c r="O42" s="170" t="s">
        <v>17</v>
      </c>
      <c r="P42" s="170"/>
      <c r="Q42" s="170"/>
      <c r="R42" s="170"/>
      <c r="S42" s="171" t="s">
        <v>57</v>
      </c>
      <c r="T42" s="170"/>
      <c r="U42" s="170"/>
      <c r="V42" s="172"/>
      <c r="W42" s="174" t="s">
        <v>4</v>
      </c>
      <c r="X42" s="174"/>
      <c r="Y42" s="174"/>
      <c r="Z42" s="175"/>
    </row>
    <row r="43" spans="2:26" s="7" customFormat="1" ht="21" customHeight="1" thickBot="1">
      <c r="B43" s="192"/>
      <c r="C43" s="176" t="s">
        <v>117</v>
      </c>
      <c r="D43" s="157"/>
      <c r="E43" s="176" t="s">
        <v>120</v>
      </c>
      <c r="F43" s="157"/>
      <c r="G43" s="176" t="s">
        <v>117</v>
      </c>
      <c r="H43" s="157"/>
      <c r="I43" s="176" t="s">
        <v>120</v>
      </c>
      <c r="J43" s="157"/>
      <c r="K43" s="176" t="s">
        <v>117</v>
      </c>
      <c r="L43" s="157"/>
      <c r="M43" s="176" t="s">
        <v>120</v>
      </c>
      <c r="N43" s="157"/>
      <c r="O43" s="176" t="s">
        <v>117</v>
      </c>
      <c r="P43" s="157"/>
      <c r="Q43" s="176" t="s">
        <v>120</v>
      </c>
      <c r="R43" s="157"/>
      <c r="S43" s="176" t="s">
        <v>117</v>
      </c>
      <c r="T43" s="157"/>
      <c r="U43" s="176" t="s">
        <v>120</v>
      </c>
      <c r="V43" s="157"/>
      <c r="W43" s="176" t="s">
        <v>117</v>
      </c>
      <c r="X43" s="157"/>
      <c r="Y43" s="176" t="s">
        <v>120</v>
      </c>
      <c r="Z43" s="157"/>
    </row>
    <row r="44" spans="2:30" s="7" customFormat="1" ht="28.5" customHeight="1">
      <c r="B44" s="22" t="s">
        <v>88</v>
      </c>
      <c r="C44" s="79">
        <v>0</v>
      </c>
      <c r="D44" s="128">
        <f>C44/W44</f>
        <v>0</v>
      </c>
      <c r="E44" s="79">
        <v>0</v>
      </c>
      <c r="F44" s="128">
        <f>E44/Y44</f>
        <v>0</v>
      </c>
      <c r="G44" s="79">
        <v>0</v>
      </c>
      <c r="H44" s="80">
        <f>G44/W44</f>
        <v>0</v>
      </c>
      <c r="I44" s="79">
        <v>0</v>
      </c>
      <c r="J44" s="80">
        <f>I44/Y44</f>
        <v>0</v>
      </c>
      <c r="K44" s="79">
        <v>0</v>
      </c>
      <c r="L44" s="128">
        <f>K44/W44</f>
        <v>0</v>
      </c>
      <c r="M44" s="79">
        <v>1</v>
      </c>
      <c r="N44" s="128">
        <f>M44/Y44</f>
        <v>0.14285714285714285</v>
      </c>
      <c r="O44" s="79">
        <v>3</v>
      </c>
      <c r="P44" s="80">
        <f>O44/W44</f>
        <v>1</v>
      </c>
      <c r="Q44" s="79">
        <v>6</v>
      </c>
      <c r="R44" s="80">
        <f>Q44/Y44</f>
        <v>0.8571428571428571</v>
      </c>
      <c r="S44" s="131">
        <v>0</v>
      </c>
      <c r="T44" s="128">
        <f>S44/W44</f>
        <v>0</v>
      </c>
      <c r="U44" s="131">
        <v>0</v>
      </c>
      <c r="V44" s="128">
        <f>U44/Y44</f>
        <v>0</v>
      </c>
      <c r="W44" s="69">
        <f>O44+K44+G44+C44+S44</f>
        <v>3</v>
      </c>
      <c r="X44" s="45">
        <f>D44+H44+L44+P44+T44</f>
        <v>1</v>
      </c>
      <c r="Y44" s="69">
        <f>Q44+M44+I44+E44+U44</f>
        <v>7</v>
      </c>
      <c r="Z44" s="45">
        <f>F44+J44+N44+R44+V44</f>
        <v>1</v>
      </c>
      <c r="AA44" s="13"/>
      <c r="AB44" s="13"/>
      <c r="AC44" s="13"/>
      <c r="AD44" s="12"/>
    </row>
    <row r="45" spans="2:30" s="7" customFormat="1" ht="28.5" customHeight="1">
      <c r="B45" s="22" t="s">
        <v>89</v>
      </c>
      <c r="C45" s="79">
        <v>0</v>
      </c>
      <c r="D45" s="128">
        <f>C45/W45</f>
        <v>0</v>
      </c>
      <c r="E45" s="79">
        <v>0</v>
      </c>
      <c r="F45" s="128">
        <f>E45/Y45</f>
        <v>0</v>
      </c>
      <c r="G45" s="79">
        <v>0</v>
      </c>
      <c r="H45" s="80">
        <f>G45/W45</f>
        <v>0</v>
      </c>
      <c r="I45" s="79">
        <v>0</v>
      </c>
      <c r="J45" s="80">
        <f>I45/Y45</f>
        <v>0</v>
      </c>
      <c r="K45" s="79">
        <v>0</v>
      </c>
      <c r="L45" s="128">
        <f>K45/W45</f>
        <v>0</v>
      </c>
      <c r="M45" s="79">
        <v>1</v>
      </c>
      <c r="N45" s="128">
        <f>M45/Y45</f>
        <v>0.14285714285714285</v>
      </c>
      <c r="O45" s="79">
        <v>3</v>
      </c>
      <c r="P45" s="80">
        <f>O45/W45</f>
        <v>1</v>
      </c>
      <c r="Q45" s="79">
        <v>6</v>
      </c>
      <c r="R45" s="80">
        <f>Q45/Y45</f>
        <v>0.8571428571428571</v>
      </c>
      <c r="S45" s="131">
        <v>0</v>
      </c>
      <c r="T45" s="128">
        <f>S45/W45</f>
        <v>0</v>
      </c>
      <c r="U45" s="131">
        <v>0</v>
      </c>
      <c r="V45" s="128">
        <f>U45/Y45</f>
        <v>0</v>
      </c>
      <c r="W45" s="69">
        <f>O45+K45+G45+C45+S45</f>
        <v>3</v>
      </c>
      <c r="X45" s="45">
        <f>D45+H45+L45+P45+T45</f>
        <v>1</v>
      </c>
      <c r="Y45" s="69">
        <f>Q45+M45+I45+E45+U45</f>
        <v>7</v>
      </c>
      <c r="Z45" s="45">
        <f>F45+J45+N45+R45+V45</f>
        <v>1</v>
      </c>
      <c r="AA45" s="13"/>
      <c r="AB45" s="13"/>
      <c r="AC45" s="13"/>
      <c r="AD45" s="12"/>
    </row>
    <row r="46" spans="2:30" s="7" customFormat="1" ht="28.5" customHeight="1" thickBot="1">
      <c r="B46" s="102" t="s">
        <v>71</v>
      </c>
      <c r="C46" s="126">
        <v>0</v>
      </c>
      <c r="D46" s="129">
        <f>C46/W46</f>
        <v>0</v>
      </c>
      <c r="E46" s="126">
        <v>0</v>
      </c>
      <c r="F46" s="129">
        <f>E46/Y46</f>
        <v>0</v>
      </c>
      <c r="G46" s="126">
        <v>0</v>
      </c>
      <c r="H46" s="127">
        <f>G46/W46</f>
        <v>0</v>
      </c>
      <c r="I46" s="126">
        <v>0</v>
      </c>
      <c r="J46" s="127">
        <f>I46/Y46</f>
        <v>0</v>
      </c>
      <c r="K46" s="126">
        <v>0</v>
      </c>
      <c r="L46" s="129">
        <f>K46/W46</f>
        <v>0</v>
      </c>
      <c r="M46" s="126">
        <v>1</v>
      </c>
      <c r="N46" s="129">
        <f>M46/Y46</f>
        <v>0.14285714285714285</v>
      </c>
      <c r="O46" s="126">
        <v>3</v>
      </c>
      <c r="P46" s="127">
        <f>O46/W46</f>
        <v>1</v>
      </c>
      <c r="Q46" s="126">
        <v>6</v>
      </c>
      <c r="R46" s="127">
        <f>Q46/Y46</f>
        <v>0.8571428571428571</v>
      </c>
      <c r="S46" s="132">
        <v>0</v>
      </c>
      <c r="T46" s="129">
        <f>S46/W46</f>
        <v>0</v>
      </c>
      <c r="U46" s="132">
        <v>0</v>
      </c>
      <c r="V46" s="129">
        <f>U46/Y46</f>
        <v>0</v>
      </c>
      <c r="W46" s="78">
        <f>O46+K46+G46+C46+S46</f>
        <v>3</v>
      </c>
      <c r="X46" s="46">
        <f>D46+H46+L46+P46+T46</f>
        <v>1</v>
      </c>
      <c r="Y46" s="78">
        <f>Q46+M46+I46+E46+U46</f>
        <v>7</v>
      </c>
      <c r="Z46" s="46">
        <f>F46+J46+N46+R46+V46</f>
        <v>1</v>
      </c>
      <c r="AA46" s="13"/>
      <c r="AB46" s="13"/>
      <c r="AC46" s="13"/>
      <c r="AD46" s="12"/>
    </row>
    <row r="47" spans="2:20" s="7" customFormat="1" ht="15" customHeight="1" thickBot="1">
      <c r="B47" s="11"/>
      <c r="D47" s="9"/>
      <c r="F47" s="9"/>
      <c r="H47" s="9"/>
      <c r="J47" s="31"/>
      <c r="K47" s="66"/>
      <c r="L47" s="31"/>
      <c r="M47" s="40"/>
      <c r="N47" s="41"/>
      <c r="P47" s="12"/>
      <c r="Q47" s="12"/>
      <c r="R47" s="12"/>
      <c r="S47" s="12"/>
      <c r="T47" s="12"/>
    </row>
    <row r="48" spans="2:26" s="7" customFormat="1" ht="21" customHeight="1">
      <c r="B48" s="167" t="s">
        <v>13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9"/>
    </row>
    <row r="49" spans="2:26" s="7" customFormat="1" ht="21" customHeight="1" thickBot="1">
      <c r="B49" s="158" t="s">
        <v>30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60"/>
    </row>
    <row r="50" spans="2:26" s="7" customFormat="1" ht="21" customHeight="1" thickBot="1">
      <c r="B50" s="191"/>
      <c r="C50" s="171" t="s">
        <v>14</v>
      </c>
      <c r="D50" s="170"/>
      <c r="E50" s="170"/>
      <c r="F50" s="172"/>
      <c r="G50" s="170" t="s">
        <v>15</v>
      </c>
      <c r="H50" s="170"/>
      <c r="I50" s="170"/>
      <c r="J50" s="170"/>
      <c r="K50" s="171" t="s">
        <v>16</v>
      </c>
      <c r="L50" s="170"/>
      <c r="M50" s="170"/>
      <c r="N50" s="172"/>
      <c r="O50" s="170" t="s">
        <v>17</v>
      </c>
      <c r="P50" s="170"/>
      <c r="Q50" s="170"/>
      <c r="R50" s="170"/>
      <c r="S50" s="171" t="s">
        <v>57</v>
      </c>
      <c r="T50" s="170"/>
      <c r="U50" s="170"/>
      <c r="V50" s="172"/>
      <c r="W50" s="174" t="s">
        <v>4</v>
      </c>
      <c r="X50" s="174"/>
      <c r="Y50" s="174"/>
      <c r="Z50" s="175"/>
    </row>
    <row r="51" spans="2:26" s="7" customFormat="1" ht="21" customHeight="1" thickBot="1">
      <c r="B51" s="192"/>
      <c r="C51" s="176" t="s">
        <v>117</v>
      </c>
      <c r="D51" s="157"/>
      <c r="E51" s="176" t="s">
        <v>120</v>
      </c>
      <c r="F51" s="157"/>
      <c r="G51" s="176" t="s">
        <v>117</v>
      </c>
      <c r="H51" s="157"/>
      <c r="I51" s="176" t="s">
        <v>120</v>
      </c>
      <c r="J51" s="157"/>
      <c r="K51" s="176" t="s">
        <v>117</v>
      </c>
      <c r="L51" s="157"/>
      <c r="M51" s="176" t="s">
        <v>120</v>
      </c>
      <c r="N51" s="157"/>
      <c r="O51" s="176" t="s">
        <v>117</v>
      </c>
      <c r="P51" s="157"/>
      <c r="Q51" s="176" t="s">
        <v>120</v>
      </c>
      <c r="R51" s="157"/>
      <c r="S51" s="176" t="s">
        <v>117</v>
      </c>
      <c r="T51" s="157"/>
      <c r="U51" s="176" t="s">
        <v>120</v>
      </c>
      <c r="V51" s="157"/>
      <c r="W51" s="176" t="s">
        <v>117</v>
      </c>
      <c r="X51" s="157"/>
      <c r="Y51" s="176" t="s">
        <v>120</v>
      </c>
      <c r="Z51" s="157"/>
    </row>
    <row r="52" spans="2:26" s="7" customFormat="1" ht="28.5" customHeight="1" thickBot="1">
      <c r="B52" s="102" t="s">
        <v>24</v>
      </c>
      <c r="C52" s="60">
        <v>0</v>
      </c>
      <c r="D52" s="111">
        <f>C52/W52</f>
        <v>0</v>
      </c>
      <c r="E52" s="60">
        <v>0</v>
      </c>
      <c r="F52" s="111">
        <f>E52/Y52</f>
        <v>0</v>
      </c>
      <c r="G52" s="60">
        <v>0</v>
      </c>
      <c r="H52" s="42">
        <f>G52/W52</f>
        <v>0</v>
      </c>
      <c r="I52" s="60">
        <v>0</v>
      </c>
      <c r="J52" s="42">
        <f>I52/Y52</f>
        <v>0</v>
      </c>
      <c r="K52" s="60">
        <v>0</v>
      </c>
      <c r="L52" s="111">
        <f>K52/W52</f>
        <v>0</v>
      </c>
      <c r="M52" s="60">
        <v>1</v>
      </c>
      <c r="N52" s="111">
        <f>M52/Y52</f>
        <v>0.14285714285714285</v>
      </c>
      <c r="O52" s="60">
        <v>3</v>
      </c>
      <c r="P52" s="42">
        <f>O52/W52</f>
        <v>1</v>
      </c>
      <c r="Q52" s="60">
        <v>6</v>
      </c>
      <c r="R52" s="42">
        <f>Q52/Y52</f>
        <v>0.8571428571428571</v>
      </c>
      <c r="S52" s="135">
        <v>0</v>
      </c>
      <c r="T52" s="111">
        <f>S52/W52</f>
        <v>0</v>
      </c>
      <c r="U52" s="135">
        <v>0</v>
      </c>
      <c r="V52" s="111">
        <f>U52/Y52</f>
        <v>0</v>
      </c>
      <c r="W52" s="71">
        <f>C52+G52+K52+O52+S52</f>
        <v>3</v>
      </c>
      <c r="X52" s="44">
        <f>D52+H52+L52+P52+T52</f>
        <v>1</v>
      </c>
      <c r="Y52" s="71">
        <f>E52+I52+M52+Q52+U52</f>
        <v>7</v>
      </c>
      <c r="Z52" s="44">
        <f>F52+J52+N52+R52+V52</f>
        <v>1</v>
      </c>
    </row>
    <row r="53" spans="2:14" s="7" customFormat="1" ht="15" customHeight="1">
      <c r="B53" s="11"/>
      <c r="D53" s="9"/>
      <c r="F53" s="9"/>
      <c r="H53" s="9"/>
      <c r="J53" s="31"/>
      <c r="K53" s="66"/>
      <c r="L53" s="31"/>
      <c r="M53" s="40"/>
      <c r="N53" s="41"/>
    </row>
    <row r="54" spans="2:14" s="7" customFormat="1" ht="15" customHeight="1">
      <c r="B54" s="11"/>
      <c r="D54" s="9"/>
      <c r="F54" s="9"/>
      <c r="H54" s="9"/>
      <c r="J54" s="31"/>
      <c r="K54" s="66"/>
      <c r="L54" s="31"/>
      <c r="M54" s="40"/>
      <c r="N54" s="41"/>
    </row>
    <row r="55" spans="2:14" s="7" customFormat="1" ht="15" customHeight="1">
      <c r="B55" s="11"/>
      <c r="D55" s="9"/>
      <c r="F55" s="9"/>
      <c r="H55" s="9"/>
      <c r="J55" s="31"/>
      <c r="K55" s="66"/>
      <c r="L55" s="31"/>
      <c r="M55" s="40"/>
      <c r="N55" s="41"/>
    </row>
    <row r="56" spans="2:14" s="7" customFormat="1" ht="15" customHeight="1">
      <c r="B56" s="11"/>
      <c r="D56" s="9"/>
      <c r="F56" s="9"/>
      <c r="H56" s="9"/>
      <c r="J56" s="31"/>
      <c r="K56" s="66"/>
      <c r="L56" s="31"/>
      <c r="M56" s="40"/>
      <c r="N56" s="41"/>
    </row>
    <row r="57" spans="2:14" s="7" customFormat="1" ht="15" customHeight="1">
      <c r="B57" s="11"/>
      <c r="D57" s="9"/>
      <c r="F57" s="9"/>
      <c r="H57" s="9"/>
      <c r="J57" s="31"/>
      <c r="K57" s="66"/>
      <c r="L57" s="31"/>
      <c r="M57" s="40"/>
      <c r="N57" s="41"/>
    </row>
    <row r="58" spans="2:14" s="7" customFormat="1" ht="15" customHeight="1">
      <c r="B58" s="11"/>
      <c r="D58" s="9"/>
      <c r="F58" s="9"/>
      <c r="H58" s="9"/>
      <c r="J58" s="31"/>
      <c r="K58" s="66"/>
      <c r="L58" s="31"/>
      <c r="M58" s="40"/>
      <c r="N58" s="41"/>
    </row>
    <row r="59" spans="2:14" s="7" customFormat="1" ht="15" customHeight="1">
      <c r="B59" s="11"/>
      <c r="D59" s="9"/>
      <c r="F59" s="9"/>
      <c r="H59" s="9"/>
      <c r="J59" s="31"/>
      <c r="K59" s="66"/>
      <c r="L59" s="31"/>
      <c r="M59" s="40"/>
      <c r="N59" s="41"/>
    </row>
    <row r="60" spans="2:14" s="7" customFormat="1" ht="15" customHeight="1">
      <c r="B60" s="11"/>
      <c r="D60" s="9"/>
      <c r="F60" s="9"/>
      <c r="H60" s="9"/>
      <c r="J60" s="31"/>
      <c r="K60" s="66"/>
      <c r="L60" s="31"/>
      <c r="M60" s="40"/>
      <c r="N60" s="41"/>
    </row>
    <row r="61" spans="2:14" s="7" customFormat="1" ht="15" customHeight="1">
      <c r="B61" s="11"/>
      <c r="D61" s="9"/>
      <c r="F61" s="9"/>
      <c r="H61" s="9"/>
      <c r="J61" s="31"/>
      <c r="K61" s="66"/>
      <c r="L61" s="31"/>
      <c r="M61" s="40"/>
      <c r="N61" s="41"/>
    </row>
    <row r="62" spans="2:14" s="7" customFormat="1" ht="15" customHeight="1">
      <c r="B62" s="11"/>
      <c r="D62" s="9"/>
      <c r="F62" s="9"/>
      <c r="H62" s="9"/>
      <c r="J62" s="31"/>
      <c r="K62" s="66"/>
      <c r="L62" s="31"/>
      <c r="M62" s="40"/>
      <c r="N62" s="41"/>
    </row>
    <row r="63" spans="2:14" s="7" customFormat="1" ht="15" customHeight="1">
      <c r="B63" s="11"/>
      <c r="D63" s="9"/>
      <c r="F63" s="9"/>
      <c r="H63" s="9"/>
      <c r="J63" s="31"/>
      <c r="K63" s="66"/>
      <c r="L63" s="31"/>
      <c r="M63" s="40"/>
      <c r="N63" s="41"/>
    </row>
    <row r="64" spans="2:14" s="7" customFormat="1" ht="15" customHeight="1">
      <c r="B64" s="11"/>
      <c r="D64" s="9"/>
      <c r="F64" s="9"/>
      <c r="H64" s="9"/>
      <c r="J64" s="31"/>
      <c r="K64" s="66"/>
      <c r="L64" s="31"/>
      <c r="M64" s="40"/>
      <c r="N64" s="41"/>
    </row>
    <row r="65" spans="2:14" s="7" customFormat="1" ht="15" customHeight="1">
      <c r="B65" s="11"/>
      <c r="D65" s="9"/>
      <c r="F65" s="9"/>
      <c r="H65" s="9"/>
      <c r="J65" s="31"/>
      <c r="K65" s="66"/>
      <c r="L65" s="31"/>
      <c r="M65" s="40"/>
      <c r="N65" s="41"/>
    </row>
    <row r="66" spans="2:14" s="7" customFormat="1" ht="15" customHeight="1">
      <c r="B66" s="11"/>
      <c r="D66" s="9"/>
      <c r="F66" s="9"/>
      <c r="H66" s="9"/>
      <c r="J66" s="31"/>
      <c r="K66" s="66"/>
      <c r="L66" s="31"/>
      <c r="M66" s="40"/>
      <c r="N66" s="41"/>
    </row>
    <row r="67" spans="2:14" s="7" customFormat="1" ht="15" customHeight="1">
      <c r="B67" s="11"/>
      <c r="D67" s="9"/>
      <c r="F67" s="9"/>
      <c r="H67" s="9"/>
      <c r="J67" s="31"/>
      <c r="K67" s="66"/>
      <c r="L67" s="31"/>
      <c r="M67" s="40"/>
      <c r="N67" s="41"/>
    </row>
    <row r="68" spans="2:14" s="7" customFormat="1" ht="15" customHeight="1">
      <c r="B68" s="11"/>
      <c r="D68" s="9"/>
      <c r="F68" s="9"/>
      <c r="H68" s="9"/>
      <c r="J68" s="31"/>
      <c r="K68" s="66"/>
      <c r="L68" s="31"/>
      <c r="M68" s="40"/>
      <c r="N68" s="41"/>
    </row>
    <row r="69" spans="2:14" s="7" customFormat="1" ht="15" customHeight="1">
      <c r="B69" s="11"/>
      <c r="D69" s="9"/>
      <c r="F69" s="9"/>
      <c r="H69" s="9"/>
      <c r="J69" s="31"/>
      <c r="K69" s="66"/>
      <c r="L69" s="31"/>
      <c r="M69" s="40"/>
      <c r="N69" s="41"/>
    </row>
    <row r="70" spans="2:14" s="7" customFormat="1" ht="15" customHeight="1">
      <c r="B70" s="11"/>
      <c r="D70" s="9"/>
      <c r="F70" s="9"/>
      <c r="H70" s="9"/>
      <c r="J70" s="31"/>
      <c r="K70" s="66"/>
      <c r="L70" s="31"/>
      <c r="M70" s="40"/>
      <c r="N70" s="41"/>
    </row>
    <row r="71" spans="2:14" s="7" customFormat="1" ht="15" customHeight="1">
      <c r="B71" s="11"/>
      <c r="D71" s="9"/>
      <c r="F71" s="9"/>
      <c r="H71" s="9"/>
      <c r="J71" s="31"/>
      <c r="K71" s="66"/>
      <c r="L71" s="31"/>
      <c r="M71" s="40"/>
      <c r="N71" s="41"/>
    </row>
    <row r="72" spans="2:14" s="7" customFormat="1" ht="15" customHeight="1">
      <c r="B72" s="11"/>
      <c r="D72" s="9"/>
      <c r="F72" s="9"/>
      <c r="H72" s="9"/>
      <c r="J72" s="31"/>
      <c r="K72" s="66"/>
      <c r="L72" s="31"/>
      <c r="M72" s="40"/>
      <c r="N72" s="41"/>
    </row>
    <row r="73" spans="2:14" s="7" customFormat="1" ht="15" customHeight="1">
      <c r="B73" s="11"/>
      <c r="D73" s="9"/>
      <c r="F73" s="9"/>
      <c r="H73" s="9"/>
      <c r="J73" s="31"/>
      <c r="K73" s="66"/>
      <c r="L73" s="31"/>
      <c r="M73" s="40"/>
      <c r="N73" s="41"/>
    </row>
    <row r="74" spans="2:14" s="7" customFormat="1" ht="15" customHeight="1">
      <c r="B74" s="11"/>
      <c r="D74" s="9"/>
      <c r="F74" s="9"/>
      <c r="H74" s="9"/>
      <c r="J74" s="31"/>
      <c r="K74" s="66"/>
      <c r="L74" s="31"/>
      <c r="M74" s="40"/>
      <c r="N74" s="41"/>
    </row>
    <row r="75" spans="2:14" s="7" customFormat="1" ht="15" customHeight="1">
      <c r="B75" s="11"/>
      <c r="D75" s="9"/>
      <c r="F75" s="9"/>
      <c r="H75" s="9"/>
      <c r="J75" s="31"/>
      <c r="K75" s="66"/>
      <c r="L75" s="31"/>
      <c r="M75" s="40"/>
      <c r="N75" s="41"/>
    </row>
    <row r="76" spans="2:14" s="7" customFormat="1" ht="15" customHeight="1">
      <c r="B76" s="11"/>
      <c r="D76" s="9"/>
      <c r="F76" s="9"/>
      <c r="H76" s="9"/>
      <c r="J76" s="31"/>
      <c r="K76" s="66"/>
      <c r="L76" s="31"/>
      <c r="M76" s="40"/>
      <c r="N76" s="41"/>
    </row>
    <row r="77" spans="2:14" s="7" customFormat="1" ht="15" customHeight="1">
      <c r="B77" s="11"/>
      <c r="D77" s="9"/>
      <c r="F77" s="9"/>
      <c r="H77" s="9"/>
      <c r="J77" s="31"/>
      <c r="K77" s="66"/>
      <c r="L77" s="31"/>
      <c r="M77" s="40"/>
      <c r="N77" s="41"/>
    </row>
    <row r="78" spans="2:14" s="7" customFormat="1" ht="15" customHeight="1">
      <c r="B78" s="11"/>
      <c r="D78" s="9"/>
      <c r="F78" s="9"/>
      <c r="H78" s="9"/>
      <c r="J78" s="31"/>
      <c r="K78" s="66"/>
      <c r="L78" s="31"/>
      <c r="M78" s="40"/>
      <c r="N78" s="41"/>
    </row>
    <row r="79" spans="2:14" s="7" customFormat="1" ht="15" customHeight="1">
      <c r="B79" s="11"/>
      <c r="D79" s="9"/>
      <c r="F79" s="9"/>
      <c r="H79" s="9"/>
      <c r="J79" s="31"/>
      <c r="K79" s="66"/>
      <c r="L79" s="31"/>
      <c r="M79" s="40"/>
      <c r="N79" s="41"/>
    </row>
    <row r="80" spans="2:14" s="7" customFormat="1" ht="15" customHeight="1">
      <c r="B80" s="11"/>
      <c r="D80" s="9"/>
      <c r="F80" s="9"/>
      <c r="H80" s="9"/>
      <c r="J80" s="31"/>
      <c r="K80" s="66"/>
      <c r="L80" s="31"/>
      <c r="M80" s="40"/>
      <c r="N80" s="41"/>
    </row>
    <row r="81" spans="2:14" s="7" customFormat="1" ht="15" customHeight="1">
      <c r="B81" s="11"/>
      <c r="D81" s="9"/>
      <c r="F81" s="9"/>
      <c r="H81" s="9"/>
      <c r="J81" s="31"/>
      <c r="K81" s="66"/>
      <c r="L81" s="31"/>
      <c r="M81" s="40"/>
      <c r="N81" s="41"/>
    </row>
    <row r="82" spans="2:14" s="7" customFormat="1" ht="15" customHeight="1">
      <c r="B82" s="11"/>
      <c r="D82" s="9"/>
      <c r="F82" s="9"/>
      <c r="H82" s="9"/>
      <c r="J82" s="31"/>
      <c r="K82" s="66"/>
      <c r="L82" s="31"/>
      <c r="M82" s="40"/>
      <c r="N82" s="41"/>
    </row>
    <row r="83" spans="2:14" s="7" customFormat="1" ht="15" customHeight="1">
      <c r="B83" s="11"/>
      <c r="D83" s="9"/>
      <c r="F83" s="9"/>
      <c r="H83" s="9"/>
      <c r="J83" s="31"/>
      <c r="K83" s="66"/>
      <c r="L83" s="31"/>
      <c r="M83" s="40"/>
      <c r="N83" s="41"/>
    </row>
    <row r="84" spans="2:14" s="7" customFormat="1" ht="15" customHeight="1">
      <c r="B84" s="11"/>
      <c r="D84" s="9"/>
      <c r="F84" s="9"/>
      <c r="H84" s="9"/>
      <c r="J84" s="31"/>
      <c r="K84" s="66"/>
      <c r="L84" s="31"/>
      <c r="M84" s="40"/>
      <c r="N84" s="41"/>
    </row>
    <row r="85" spans="2:14" s="7" customFormat="1" ht="15" customHeight="1">
      <c r="B85" s="11"/>
      <c r="D85" s="9"/>
      <c r="F85" s="9"/>
      <c r="H85" s="9"/>
      <c r="J85" s="31"/>
      <c r="K85" s="66"/>
      <c r="L85" s="31"/>
      <c r="M85" s="40"/>
      <c r="N85" s="41"/>
    </row>
    <row r="86" spans="2:14" s="7" customFormat="1" ht="15" customHeight="1">
      <c r="B86" s="11"/>
      <c r="D86" s="9"/>
      <c r="F86" s="9"/>
      <c r="H86" s="9"/>
      <c r="J86" s="31"/>
      <c r="K86" s="66"/>
      <c r="L86" s="31"/>
      <c r="M86" s="40"/>
      <c r="N86" s="41"/>
    </row>
    <row r="87" spans="2:14" s="7" customFormat="1" ht="15" customHeight="1">
      <c r="B87" s="11"/>
      <c r="D87" s="9"/>
      <c r="F87" s="9"/>
      <c r="H87" s="9"/>
      <c r="J87" s="31"/>
      <c r="K87" s="66"/>
      <c r="L87" s="31"/>
      <c r="M87" s="40"/>
      <c r="N87" s="41"/>
    </row>
    <row r="88" spans="2:14" s="7" customFormat="1" ht="15" customHeight="1">
      <c r="B88" s="11"/>
      <c r="D88" s="9"/>
      <c r="F88" s="9"/>
      <c r="H88" s="9"/>
      <c r="J88" s="31"/>
      <c r="K88" s="66"/>
      <c r="L88" s="31"/>
      <c r="M88" s="40"/>
      <c r="N88" s="41"/>
    </row>
    <row r="89" spans="2:14" s="7" customFormat="1" ht="15" customHeight="1">
      <c r="B89" s="11"/>
      <c r="D89" s="9"/>
      <c r="F89" s="9"/>
      <c r="H89" s="9"/>
      <c r="J89" s="31"/>
      <c r="K89" s="66"/>
      <c r="L89" s="31"/>
      <c r="M89" s="40"/>
      <c r="N89" s="41"/>
    </row>
    <row r="90" spans="2:14" s="7" customFormat="1" ht="15" customHeight="1">
      <c r="B90" s="11"/>
      <c r="D90" s="9"/>
      <c r="F90" s="9"/>
      <c r="H90" s="9"/>
      <c r="J90" s="31"/>
      <c r="K90" s="66"/>
      <c r="L90" s="31"/>
      <c r="M90" s="40"/>
      <c r="N90" s="41"/>
    </row>
    <row r="91" spans="2:14" s="7" customFormat="1" ht="15" customHeight="1">
      <c r="B91" s="11"/>
      <c r="D91" s="9"/>
      <c r="F91" s="9"/>
      <c r="H91" s="9"/>
      <c r="J91" s="31"/>
      <c r="K91" s="66"/>
      <c r="L91" s="31"/>
      <c r="M91" s="40"/>
      <c r="N91" s="41"/>
    </row>
    <row r="92" spans="2:14" s="7" customFormat="1" ht="15" customHeight="1">
      <c r="B92" s="11"/>
      <c r="D92" s="9"/>
      <c r="F92" s="9"/>
      <c r="H92" s="9"/>
      <c r="J92" s="31"/>
      <c r="K92" s="66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6"/>
      <c r="L476" s="31"/>
      <c r="M476" s="40"/>
      <c r="N476" s="41"/>
    </row>
  </sheetData>
  <sheetProtection/>
  <mergeCells count="80">
    <mergeCell ref="B48:Z48"/>
    <mergeCell ref="B49:Z49"/>
    <mergeCell ref="B50:B51"/>
    <mergeCell ref="C50:F50"/>
    <mergeCell ref="G50:J50"/>
    <mergeCell ref="K50:N50"/>
    <mergeCell ref="O50:R50"/>
    <mergeCell ref="S50:V50"/>
    <mergeCell ref="W50:Z50"/>
    <mergeCell ref="C51:D51"/>
    <mergeCell ref="B32:Z32"/>
    <mergeCell ref="B40:Z40"/>
    <mergeCell ref="B33:B34"/>
    <mergeCell ref="B41:Z41"/>
    <mergeCell ref="C33:F33"/>
    <mergeCell ref="G33:J33"/>
    <mergeCell ref="K33:N33"/>
    <mergeCell ref="O33:R33"/>
    <mergeCell ref="S33:V33"/>
    <mergeCell ref="W33:Z33"/>
    <mergeCell ref="M51:N51"/>
    <mergeCell ref="O51:P51"/>
    <mergeCell ref="Q51:R51"/>
    <mergeCell ref="S51:T51"/>
    <mergeCell ref="E51:F51"/>
    <mergeCell ref="G51:H51"/>
    <mergeCell ref="I51:J51"/>
    <mergeCell ref="K51:L51"/>
    <mergeCell ref="U51:V51"/>
    <mergeCell ref="W51:X51"/>
    <mergeCell ref="Y51:Z51"/>
    <mergeCell ref="B42:B43"/>
    <mergeCell ref="C42:F42"/>
    <mergeCell ref="G42:J42"/>
    <mergeCell ref="K42:N42"/>
    <mergeCell ref="O42:R42"/>
    <mergeCell ref="S42:V42"/>
    <mergeCell ref="W42:Z42"/>
    <mergeCell ref="W43:X43"/>
    <mergeCell ref="Y43:Z43"/>
    <mergeCell ref="K43:L43"/>
    <mergeCell ref="M43:N43"/>
    <mergeCell ref="O43:P43"/>
    <mergeCell ref="Q43:R43"/>
    <mergeCell ref="S43:T43"/>
    <mergeCell ref="U43:V43"/>
    <mergeCell ref="C34:D34"/>
    <mergeCell ref="E34:F34"/>
    <mergeCell ref="G34:H34"/>
    <mergeCell ref="I34:J34"/>
    <mergeCell ref="C43:D43"/>
    <mergeCell ref="E43:F43"/>
    <mergeCell ref="G43:H43"/>
    <mergeCell ref="I43:J43"/>
    <mergeCell ref="S34:T34"/>
    <mergeCell ref="U34:V34"/>
    <mergeCell ref="W34:X34"/>
    <mergeCell ref="Y34:Z34"/>
    <mergeCell ref="K34:L34"/>
    <mergeCell ref="M34:N34"/>
    <mergeCell ref="O34:P34"/>
    <mergeCell ref="Q34:R34"/>
    <mergeCell ref="B2:F2"/>
    <mergeCell ref="B3:F3"/>
    <mergeCell ref="B5:F5"/>
    <mergeCell ref="B12:F12"/>
    <mergeCell ref="E10:F10"/>
    <mergeCell ref="B7:F7"/>
    <mergeCell ref="C9:D9"/>
    <mergeCell ref="B9:B10"/>
    <mergeCell ref="E9:F9"/>
    <mergeCell ref="C10:D10"/>
    <mergeCell ref="B13:F13"/>
    <mergeCell ref="B20:F20"/>
    <mergeCell ref="B21:F21"/>
    <mergeCell ref="B31:Z31"/>
    <mergeCell ref="C22:D22"/>
    <mergeCell ref="E22:F22"/>
    <mergeCell ref="C14:D14"/>
    <mergeCell ref="E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482"/>
  <sheetViews>
    <sheetView zoomScalePageLayoutView="0" workbookViewId="0" topLeftCell="A67">
      <pane xSplit="2" topLeftCell="G1" activePane="topRight" state="frozen"/>
      <selection pane="topLeft" activeCell="A1" sqref="A1"/>
      <selection pane="topRight" activeCell="U77" sqref="U77"/>
    </sheetView>
  </sheetViews>
  <sheetFormatPr defaultColWidth="9.140625" defaultRowHeight="12.75"/>
  <cols>
    <col min="1" max="1" width="1.7109375" style="2" customWidth="1"/>
    <col min="2" max="2" width="25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9" width="7.7109375" style="2" customWidth="1"/>
    <col min="30" max="16384" width="9.140625" style="2" customWidth="1"/>
  </cols>
  <sheetData>
    <row r="1" ht="13.5" thickBot="1"/>
    <row r="2" spans="2:14" ht="21" customHeight="1">
      <c r="B2" s="193" t="s">
        <v>32</v>
      </c>
      <c r="C2" s="194"/>
      <c r="D2" s="194"/>
      <c r="E2" s="194"/>
      <c r="F2" s="195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80" t="s">
        <v>25</v>
      </c>
      <c r="C3" s="181"/>
      <c r="D3" s="181"/>
      <c r="E3" s="181"/>
      <c r="F3" s="182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83" t="s">
        <v>40</v>
      </c>
      <c r="C5" s="184"/>
      <c r="D5" s="184"/>
      <c r="E5" s="184"/>
      <c r="F5" s="185"/>
    </row>
    <row r="6" ht="9" customHeight="1" thickBot="1"/>
    <row r="7" spans="2:6" ht="21" customHeight="1">
      <c r="B7" s="186" t="s">
        <v>26</v>
      </c>
      <c r="C7" s="167" t="s">
        <v>117</v>
      </c>
      <c r="D7" s="169"/>
      <c r="E7" s="167" t="s">
        <v>120</v>
      </c>
      <c r="F7" s="169"/>
    </row>
    <row r="8" spans="2:6" ht="21" customHeight="1" thickBot="1">
      <c r="B8" s="187"/>
      <c r="C8" s="188">
        <v>1</v>
      </c>
      <c r="D8" s="189"/>
      <c r="E8" s="188">
        <v>5</v>
      </c>
      <c r="F8" s="189"/>
    </row>
    <row r="9" ht="9" customHeight="1" thickBot="1"/>
    <row r="10" spans="2:14" s="7" customFormat="1" ht="21" customHeight="1">
      <c r="B10" s="167" t="s">
        <v>0</v>
      </c>
      <c r="C10" s="168"/>
      <c r="D10" s="168"/>
      <c r="E10" s="168"/>
      <c r="F10" s="169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58" t="s">
        <v>31</v>
      </c>
      <c r="C11" s="159"/>
      <c r="D11" s="159"/>
      <c r="E11" s="159"/>
      <c r="F11" s="160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5"/>
      <c r="C12" s="156" t="s">
        <v>117</v>
      </c>
      <c r="D12" s="157"/>
      <c r="E12" s="156" t="s">
        <v>120</v>
      </c>
      <c r="F12" s="157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19" t="s">
        <v>1</v>
      </c>
      <c r="C13" s="17">
        <v>0</v>
      </c>
      <c r="D13" s="20">
        <f>C13/C17</f>
        <v>0</v>
      </c>
      <c r="E13" s="17">
        <v>2</v>
      </c>
      <c r="F13" s="20">
        <f>E13/E17</f>
        <v>0.4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19" t="s">
        <v>2</v>
      </c>
      <c r="C14" s="17">
        <v>1</v>
      </c>
      <c r="D14" s="20">
        <f>C14/C17</f>
        <v>1</v>
      </c>
      <c r="E14" s="17">
        <v>3</v>
      </c>
      <c r="F14" s="20">
        <f>E14/E17</f>
        <v>0.6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19" t="s">
        <v>3</v>
      </c>
      <c r="C15" s="1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7" t="s">
        <v>57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47" t="s">
        <v>4</v>
      </c>
      <c r="C17" s="48">
        <f>SUM(C13:C16)</f>
        <v>1</v>
      </c>
      <c r="D17" s="49">
        <f>SUM(D13:D16)</f>
        <v>1</v>
      </c>
      <c r="E17" s="48">
        <f>SUM(E13:E16)</f>
        <v>5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3" t="s">
        <v>5</v>
      </c>
      <c r="C18" s="24">
        <v>1</v>
      </c>
      <c r="D18" s="25">
        <f>C18/C22</f>
        <v>1</v>
      </c>
      <c r="E18" s="24">
        <v>4</v>
      </c>
      <c r="F18" s="25">
        <f>E18/E22</f>
        <v>0.8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19" t="s">
        <v>6</v>
      </c>
      <c r="C19" s="17">
        <v>0</v>
      </c>
      <c r="D19" s="20">
        <f>C19/C22</f>
        <v>0</v>
      </c>
      <c r="E19" s="17">
        <v>1</v>
      </c>
      <c r="F19" s="20">
        <f>E19/E22</f>
        <v>0.2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19" t="s">
        <v>7</v>
      </c>
      <c r="C20" s="17">
        <v>0</v>
      </c>
      <c r="D20" s="20">
        <f>C20/C22</f>
        <v>0</v>
      </c>
      <c r="E20" s="17">
        <v>0</v>
      </c>
      <c r="F20" s="20">
        <f>E20/E22</f>
        <v>0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7" t="s">
        <v>57</v>
      </c>
      <c r="C21" s="10">
        <v>0</v>
      </c>
      <c r="D21" s="21">
        <f>C21/C22</f>
        <v>0</v>
      </c>
      <c r="E21" s="10">
        <v>0</v>
      </c>
      <c r="F21" s="21">
        <f>E21/E22</f>
        <v>0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47" t="s">
        <v>4</v>
      </c>
      <c r="C22" s="48">
        <f>SUM(C18:C21)</f>
        <v>1</v>
      </c>
      <c r="D22" s="49">
        <f>SUM(D18:D21)</f>
        <v>1</v>
      </c>
      <c r="E22" s="48">
        <f>SUM(E18:E21)</f>
        <v>5</v>
      </c>
      <c r="F22" s="49">
        <f>SUM(F18:F21)</f>
        <v>1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24">
        <v>0</v>
      </c>
      <c r="D23" s="25">
        <f>C23/$C$32</f>
        <v>0</v>
      </c>
      <c r="E23" s="24">
        <v>1</v>
      </c>
      <c r="F23" s="25">
        <f aca="true" t="shared" si="0" ref="F23:F31">E23/$E$32</f>
        <v>0.2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17">
        <v>1</v>
      </c>
      <c r="D24" s="20">
        <f aca="true" t="shared" si="1" ref="D24:D31">C24/$C$32</f>
        <v>1</v>
      </c>
      <c r="E24" s="17">
        <v>0</v>
      </c>
      <c r="F24" s="20">
        <f t="shared" si="0"/>
        <v>0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17">
        <v>0</v>
      </c>
      <c r="D25" s="20">
        <f t="shared" si="1"/>
        <v>0</v>
      </c>
      <c r="E25" s="17">
        <v>0</v>
      </c>
      <c r="F25" s="20">
        <f t="shared" si="0"/>
        <v>0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17">
        <v>0</v>
      </c>
      <c r="D26" s="20">
        <f t="shared" si="1"/>
        <v>0</v>
      </c>
      <c r="E26" s="17">
        <v>2</v>
      </c>
      <c r="F26" s="20">
        <f t="shared" si="0"/>
        <v>0.4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17">
        <v>0</v>
      </c>
      <c r="D27" s="20">
        <f t="shared" si="1"/>
        <v>0</v>
      </c>
      <c r="E27" s="17">
        <v>0</v>
      </c>
      <c r="F27" s="20">
        <f t="shared" si="0"/>
        <v>0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17">
        <v>0</v>
      </c>
      <c r="D28" s="20">
        <f t="shared" si="1"/>
        <v>0</v>
      </c>
      <c r="E28" s="17">
        <v>0</v>
      </c>
      <c r="F28" s="20">
        <f t="shared" si="0"/>
        <v>0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17">
        <v>0</v>
      </c>
      <c r="D29" s="20">
        <f t="shared" si="1"/>
        <v>0</v>
      </c>
      <c r="E29" s="17">
        <v>1</v>
      </c>
      <c r="F29" s="20">
        <f t="shared" si="0"/>
        <v>0.2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17">
        <v>0</v>
      </c>
      <c r="D30" s="20">
        <f t="shared" si="1"/>
        <v>0</v>
      </c>
      <c r="E30" s="17">
        <v>1</v>
      </c>
      <c r="F30" s="20">
        <f t="shared" si="0"/>
        <v>0.2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10">
        <v>0</v>
      </c>
      <c r="D31" s="21">
        <f t="shared" si="1"/>
        <v>0</v>
      </c>
      <c r="E31" s="10">
        <v>0</v>
      </c>
      <c r="F31" s="21">
        <f t="shared" si="0"/>
        <v>0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47" t="s">
        <v>4</v>
      </c>
      <c r="C32" s="48">
        <f>SUM(C23:C31)</f>
        <v>1</v>
      </c>
      <c r="D32" s="49">
        <f>SUM(D23:D31)</f>
        <v>1</v>
      </c>
      <c r="E32" s="48">
        <f>SUM(E23:E31)</f>
        <v>5</v>
      </c>
      <c r="F32" s="49">
        <f>SUM(F23:F31)</f>
        <v>1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3" t="s">
        <v>37</v>
      </c>
      <c r="C33" s="24">
        <v>0</v>
      </c>
      <c r="D33" s="25">
        <f>C33/C36</f>
        <v>0</v>
      </c>
      <c r="E33" s="24">
        <v>3</v>
      </c>
      <c r="F33" s="25">
        <f>E33/E36</f>
        <v>0.6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19" t="s">
        <v>38</v>
      </c>
      <c r="C34" s="17">
        <v>1</v>
      </c>
      <c r="D34" s="20">
        <f>C34/C36</f>
        <v>1</v>
      </c>
      <c r="E34" s="17">
        <v>0</v>
      </c>
      <c r="F34" s="20">
        <f>E34/E36</f>
        <v>0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7" t="s">
        <v>57</v>
      </c>
      <c r="C35" s="10">
        <v>0</v>
      </c>
      <c r="D35" s="21">
        <f>C35/C36</f>
        <v>0</v>
      </c>
      <c r="E35" s="10">
        <v>2</v>
      </c>
      <c r="F35" s="21">
        <f>E35/E36</f>
        <v>0.4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47" t="s">
        <v>4</v>
      </c>
      <c r="C36" s="48">
        <f>SUM(C33:C35)</f>
        <v>1</v>
      </c>
      <c r="D36" s="49">
        <f>SUM(D33:D35)</f>
        <v>1</v>
      </c>
      <c r="E36" s="48">
        <f>SUM(E33:E35)</f>
        <v>5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8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61" t="s">
        <v>58</v>
      </c>
      <c r="C38" s="162"/>
      <c r="D38" s="162"/>
      <c r="E38" s="162"/>
      <c r="F38" s="163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64" t="s">
        <v>59</v>
      </c>
      <c r="C39" s="165"/>
      <c r="D39" s="165"/>
      <c r="E39" s="165"/>
      <c r="F39" s="166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133"/>
      <c r="C40" s="156" t="s">
        <v>117</v>
      </c>
      <c r="D40" s="157"/>
      <c r="E40" s="156" t="s">
        <v>120</v>
      </c>
      <c r="F40" s="157"/>
      <c r="H40" s="9"/>
      <c r="J40" s="31"/>
      <c r="K40" s="66"/>
      <c r="L40" s="31"/>
      <c r="M40" s="40"/>
      <c r="N40" s="41"/>
    </row>
    <row r="41" spans="2:14" s="7" customFormat="1" ht="21" customHeight="1">
      <c r="B41" s="19" t="s">
        <v>116</v>
      </c>
      <c r="C41" s="96">
        <v>0</v>
      </c>
      <c r="D41" s="20">
        <f aca="true" t="shared" si="2" ref="D41:D46">C41/$C$47</f>
        <v>0</v>
      </c>
      <c r="E41" s="96">
        <v>1</v>
      </c>
      <c r="F41" s="20">
        <f aca="true" t="shared" si="3" ref="F41:F46">E41/$E$47</f>
        <v>0.2</v>
      </c>
      <c r="H41" s="9"/>
      <c r="J41" s="31"/>
      <c r="K41" s="66"/>
      <c r="L41" s="31"/>
      <c r="M41" s="40"/>
      <c r="N41" s="41"/>
    </row>
    <row r="42" spans="2:14" s="7" customFormat="1" ht="21" customHeight="1">
      <c r="B42" s="19" t="s">
        <v>115</v>
      </c>
      <c r="C42" s="96">
        <v>1</v>
      </c>
      <c r="D42" s="20">
        <f t="shared" si="2"/>
        <v>1</v>
      </c>
      <c r="E42" s="96">
        <v>2</v>
      </c>
      <c r="F42" s="20">
        <f t="shared" si="3"/>
        <v>0.4</v>
      </c>
      <c r="H42" s="9"/>
      <c r="J42" s="31"/>
      <c r="K42" s="66"/>
      <c r="L42" s="31"/>
      <c r="M42" s="40"/>
      <c r="N42" s="41"/>
    </row>
    <row r="43" spans="2:14" s="7" customFormat="1" ht="21" customHeight="1">
      <c r="B43" s="19" t="s">
        <v>41</v>
      </c>
      <c r="C43" s="96">
        <v>0</v>
      </c>
      <c r="D43" s="20">
        <f t="shared" si="2"/>
        <v>0</v>
      </c>
      <c r="E43" s="96">
        <v>0</v>
      </c>
      <c r="F43" s="20">
        <f t="shared" si="3"/>
        <v>0</v>
      </c>
      <c r="H43" s="9"/>
      <c r="J43" s="31"/>
      <c r="K43" s="66"/>
      <c r="L43" s="31"/>
      <c r="M43" s="40"/>
      <c r="N43" s="41"/>
    </row>
    <row r="44" spans="2:14" s="7" customFormat="1" ht="21" customHeight="1">
      <c r="B44" s="19" t="s">
        <v>42</v>
      </c>
      <c r="C44" s="96">
        <v>0</v>
      </c>
      <c r="D44" s="20">
        <f t="shared" si="2"/>
        <v>0</v>
      </c>
      <c r="E44" s="96">
        <v>2</v>
      </c>
      <c r="F44" s="20">
        <f t="shared" si="3"/>
        <v>0.4</v>
      </c>
      <c r="H44" s="9"/>
      <c r="J44" s="31"/>
      <c r="K44" s="66"/>
      <c r="L44" s="31"/>
      <c r="M44" s="40"/>
      <c r="N44" s="41"/>
    </row>
    <row r="45" spans="2:14" s="7" customFormat="1" ht="21" customHeight="1">
      <c r="B45" s="19" t="s">
        <v>43</v>
      </c>
      <c r="C45" s="96">
        <v>0</v>
      </c>
      <c r="D45" s="20">
        <f t="shared" si="2"/>
        <v>0</v>
      </c>
      <c r="E45" s="96">
        <v>0</v>
      </c>
      <c r="F45" s="20">
        <f t="shared" si="3"/>
        <v>0</v>
      </c>
      <c r="H45" s="9"/>
      <c r="J45" s="31"/>
      <c r="K45" s="66"/>
      <c r="L45" s="31"/>
      <c r="M45" s="40"/>
      <c r="N45" s="41"/>
    </row>
    <row r="46" spans="2:14" s="7" customFormat="1" ht="21" customHeight="1" thickBot="1">
      <c r="B46" s="57" t="s">
        <v>44</v>
      </c>
      <c r="C46" s="97">
        <v>0</v>
      </c>
      <c r="D46" s="21">
        <f t="shared" si="2"/>
        <v>0</v>
      </c>
      <c r="E46" s="97">
        <v>0</v>
      </c>
      <c r="F46" s="21">
        <f t="shared" si="3"/>
        <v>0</v>
      </c>
      <c r="H46" s="9"/>
      <c r="J46" s="31"/>
      <c r="K46" s="66"/>
      <c r="L46" s="31"/>
      <c r="M46" s="40"/>
      <c r="N46" s="41"/>
    </row>
    <row r="47" spans="2:14" s="50" customFormat="1" ht="21" customHeight="1" thickBot="1" thickTop="1">
      <c r="B47" s="47" t="s">
        <v>4</v>
      </c>
      <c r="C47" s="98">
        <f>SUM(C41:C46)</f>
        <v>1</v>
      </c>
      <c r="D47" s="49">
        <f>SUM(D41:D46)</f>
        <v>1</v>
      </c>
      <c r="E47" s="98">
        <f>SUM(E41:E46)</f>
        <v>5</v>
      </c>
      <c r="F47" s="49">
        <f>SUM(F41:F46)</f>
        <v>1</v>
      </c>
      <c r="H47" s="51"/>
      <c r="J47" s="52"/>
      <c r="K47" s="67"/>
      <c r="L47" s="52"/>
      <c r="M47" s="43"/>
      <c r="N47" s="53"/>
    </row>
    <row r="48" spans="2:14" s="7" customFormat="1" ht="15" customHeight="1" thickBot="1">
      <c r="B48" s="8"/>
      <c r="D48" s="9"/>
      <c r="F48" s="9"/>
      <c r="H48" s="9"/>
      <c r="J48" s="31"/>
      <c r="K48" s="66"/>
      <c r="L48" s="31"/>
      <c r="M48" s="40"/>
      <c r="N48" s="41"/>
    </row>
    <row r="49" spans="2:14" s="7" customFormat="1" ht="21" customHeight="1">
      <c r="B49" s="167" t="s">
        <v>10</v>
      </c>
      <c r="C49" s="168"/>
      <c r="D49" s="168"/>
      <c r="E49" s="168"/>
      <c r="F49" s="169"/>
      <c r="H49" s="9"/>
      <c r="J49" s="31"/>
      <c r="K49" s="66"/>
      <c r="L49" s="31"/>
      <c r="M49" s="40"/>
      <c r="N49" s="41"/>
    </row>
    <row r="50" spans="2:14" s="7" customFormat="1" ht="21" customHeight="1" thickBot="1">
      <c r="B50" s="158" t="s">
        <v>29</v>
      </c>
      <c r="C50" s="159"/>
      <c r="D50" s="159"/>
      <c r="E50" s="159"/>
      <c r="F50" s="160"/>
      <c r="H50" s="9"/>
      <c r="J50" s="31"/>
      <c r="K50" s="66"/>
      <c r="L50" s="31"/>
      <c r="M50" s="40"/>
      <c r="N50" s="41"/>
    </row>
    <row r="51" spans="2:14" s="7" customFormat="1" ht="21" customHeight="1" thickBot="1">
      <c r="B51" s="95"/>
      <c r="C51" s="156" t="s">
        <v>117</v>
      </c>
      <c r="D51" s="157"/>
      <c r="E51" s="156" t="s">
        <v>120</v>
      </c>
      <c r="F51" s="157"/>
      <c r="H51" s="9"/>
      <c r="J51" s="31"/>
      <c r="K51" s="66"/>
      <c r="L51" s="31"/>
      <c r="M51" s="40"/>
      <c r="N51" s="41"/>
    </row>
    <row r="52" spans="2:14" s="7" customFormat="1" ht="21" customHeight="1">
      <c r="B52" s="19" t="s">
        <v>11</v>
      </c>
      <c r="C52" s="99">
        <v>0</v>
      </c>
      <c r="D52" s="25">
        <f>C52/C55</f>
        <v>0</v>
      </c>
      <c r="E52" s="24">
        <v>0</v>
      </c>
      <c r="F52" s="25">
        <f>E52/E55</f>
        <v>0</v>
      </c>
      <c r="H52" s="9"/>
      <c r="J52" s="31"/>
      <c r="K52" s="66"/>
      <c r="L52" s="31"/>
      <c r="M52" s="40"/>
      <c r="N52" s="41"/>
    </row>
    <row r="53" spans="2:14" s="7" customFormat="1" ht="21" customHeight="1">
      <c r="B53" s="19" t="s">
        <v>12</v>
      </c>
      <c r="C53" s="96">
        <v>1</v>
      </c>
      <c r="D53" s="20">
        <f>C53/C55</f>
        <v>1</v>
      </c>
      <c r="E53" s="17">
        <v>5</v>
      </c>
      <c r="F53" s="20">
        <f>E53/E55</f>
        <v>1</v>
      </c>
      <c r="H53" s="9"/>
      <c r="J53" s="31"/>
      <c r="K53" s="66"/>
      <c r="L53" s="31"/>
      <c r="M53" s="40"/>
      <c r="N53" s="41"/>
    </row>
    <row r="54" spans="2:14" s="7" customFormat="1" ht="21" customHeight="1" thickBot="1">
      <c r="B54" s="57" t="s">
        <v>57</v>
      </c>
      <c r="C54" s="97">
        <v>0</v>
      </c>
      <c r="D54" s="21">
        <f>C54/C55</f>
        <v>0</v>
      </c>
      <c r="E54" s="10">
        <v>0</v>
      </c>
      <c r="F54" s="21">
        <f>E54/E55</f>
        <v>0</v>
      </c>
      <c r="H54" s="9"/>
      <c r="J54" s="31"/>
      <c r="K54" s="66"/>
      <c r="L54" s="31"/>
      <c r="M54" s="40"/>
      <c r="N54" s="41"/>
    </row>
    <row r="55" spans="2:14" s="50" customFormat="1" ht="21" customHeight="1" thickBot="1" thickTop="1">
      <c r="B55" s="47" t="s">
        <v>4</v>
      </c>
      <c r="C55" s="98">
        <f>SUM(C52:C54)</f>
        <v>1</v>
      </c>
      <c r="D55" s="49">
        <f>SUM(D52:D54)</f>
        <v>1</v>
      </c>
      <c r="E55" s="48">
        <f>SUM(E52:E54)</f>
        <v>5</v>
      </c>
      <c r="F55" s="49">
        <f>SUM(F52:F54)</f>
        <v>1</v>
      </c>
      <c r="H55" s="51"/>
      <c r="J55" s="52"/>
      <c r="K55" s="67"/>
      <c r="L55" s="52"/>
      <c r="M55" s="43"/>
      <c r="N55" s="53"/>
    </row>
    <row r="56" spans="2:14" s="7" customFormat="1" ht="15" customHeight="1" thickBot="1">
      <c r="B56" s="8"/>
      <c r="D56" s="9"/>
      <c r="F56" s="9"/>
      <c r="H56" s="9"/>
      <c r="J56" s="31"/>
      <c r="K56" s="66"/>
      <c r="L56" s="31"/>
      <c r="M56" s="40"/>
      <c r="N56" s="41"/>
    </row>
    <row r="57" spans="2:14" s="7" customFormat="1" ht="21" customHeight="1">
      <c r="B57" s="167" t="s">
        <v>60</v>
      </c>
      <c r="C57" s="168"/>
      <c r="D57" s="168"/>
      <c r="E57" s="168"/>
      <c r="F57" s="169"/>
      <c r="H57" s="9"/>
      <c r="J57" s="31"/>
      <c r="K57" s="66"/>
      <c r="L57" s="31"/>
      <c r="M57" s="40"/>
      <c r="N57" s="41"/>
    </row>
    <row r="58" spans="2:14" s="7" customFormat="1" ht="21" customHeight="1" thickBot="1">
      <c r="B58" s="158" t="s">
        <v>61</v>
      </c>
      <c r="C58" s="159"/>
      <c r="D58" s="159"/>
      <c r="E58" s="159"/>
      <c r="F58" s="160"/>
      <c r="H58" s="9"/>
      <c r="J58" s="31"/>
      <c r="K58" s="66"/>
      <c r="L58" s="31"/>
      <c r="M58" s="40"/>
      <c r="N58" s="41"/>
    </row>
    <row r="59" spans="2:14" s="7" customFormat="1" ht="21" customHeight="1" thickBot="1">
      <c r="B59" s="90"/>
      <c r="C59" s="156" t="s">
        <v>117</v>
      </c>
      <c r="D59" s="157"/>
      <c r="E59" s="156" t="s">
        <v>120</v>
      </c>
      <c r="F59" s="157"/>
      <c r="H59" s="9"/>
      <c r="J59" s="31"/>
      <c r="K59" s="66"/>
      <c r="L59" s="31"/>
      <c r="M59" s="40"/>
      <c r="N59" s="41"/>
    </row>
    <row r="60" spans="2:14" s="7" customFormat="1" ht="21" customHeight="1">
      <c r="B60" s="23" t="s">
        <v>14</v>
      </c>
      <c r="C60" s="99">
        <v>0</v>
      </c>
      <c r="D60" s="25">
        <f>C60/C65</f>
        <v>0</v>
      </c>
      <c r="E60" s="24">
        <v>0</v>
      </c>
      <c r="F60" s="25">
        <f>E60/E65</f>
        <v>0</v>
      </c>
      <c r="H60" s="9"/>
      <c r="J60" s="31"/>
      <c r="K60" s="66"/>
      <c r="L60" s="31"/>
      <c r="M60" s="40"/>
      <c r="N60" s="41"/>
    </row>
    <row r="61" spans="2:14" s="7" customFormat="1" ht="21" customHeight="1">
      <c r="B61" s="19" t="s">
        <v>15</v>
      </c>
      <c r="C61" s="96">
        <v>0</v>
      </c>
      <c r="D61" s="20">
        <f>C61/C65</f>
        <v>0</v>
      </c>
      <c r="E61" s="17">
        <v>0</v>
      </c>
      <c r="F61" s="20">
        <f>E61/E65</f>
        <v>0</v>
      </c>
      <c r="H61" s="9"/>
      <c r="J61" s="31"/>
      <c r="K61" s="66"/>
      <c r="L61" s="31"/>
      <c r="M61" s="40"/>
      <c r="N61" s="41"/>
    </row>
    <row r="62" spans="2:14" s="7" customFormat="1" ht="21" customHeight="1">
      <c r="B62" s="19" t="s">
        <v>62</v>
      </c>
      <c r="C62" s="96">
        <v>0</v>
      </c>
      <c r="D62" s="20">
        <f>C62/C65</f>
        <v>0</v>
      </c>
      <c r="E62" s="17">
        <v>0</v>
      </c>
      <c r="F62" s="20">
        <f>E62/E65</f>
        <v>0</v>
      </c>
      <c r="H62" s="9"/>
      <c r="J62" s="31"/>
      <c r="K62" s="66"/>
      <c r="L62" s="31"/>
      <c r="M62" s="40"/>
      <c r="N62" s="41"/>
    </row>
    <row r="63" spans="2:14" s="7" customFormat="1" ht="21" customHeight="1">
      <c r="B63" s="19" t="s">
        <v>17</v>
      </c>
      <c r="C63" s="96">
        <v>0</v>
      </c>
      <c r="D63" s="20">
        <f>C63/C65</f>
        <v>0</v>
      </c>
      <c r="E63" s="17">
        <v>0</v>
      </c>
      <c r="F63" s="20">
        <f>E63/E65</f>
        <v>0</v>
      </c>
      <c r="H63" s="9"/>
      <c r="J63" s="31"/>
      <c r="K63" s="66"/>
      <c r="L63" s="31"/>
      <c r="M63" s="40"/>
      <c r="N63" s="41"/>
    </row>
    <row r="64" spans="2:14" s="7" customFormat="1" ht="21" customHeight="1" thickBot="1">
      <c r="B64" s="57" t="s">
        <v>57</v>
      </c>
      <c r="C64" s="97">
        <v>1</v>
      </c>
      <c r="D64" s="21">
        <f>C64/C65</f>
        <v>1</v>
      </c>
      <c r="E64" s="10">
        <v>5</v>
      </c>
      <c r="F64" s="21">
        <f>E64/E65</f>
        <v>1</v>
      </c>
      <c r="H64" s="9"/>
      <c r="J64" s="31"/>
      <c r="K64" s="66"/>
      <c r="L64" s="31"/>
      <c r="M64" s="40"/>
      <c r="N64" s="41"/>
    </row>
    <row r="65" spans="2:14" s="7" customFormat="1" ht="21" customHeight="1" thickBot="1" thickTop="1">
      <c r="B65" s="47" t="s">
        <v>4</v>
      </c>
      <c r="C65" s="98">
        <f>SUM(C60:C64)</f>
        <v>1</v>
      </c>
      <c r="D65" s="49">
        <f>SUM(D60:D64)</f>
        <v>1</v>
      </c>
      <c r="E65" s="48">
        <f>SUM(E60:E64)</f>
        <v>5</v>
      </c>
      <c r="F65" s="49">
        <f>SUM(F60:F64)</f>
        <v>1</v>
      </c>
      <c r="H65" s="9"/>
      <c r="J65" s="31"/>
      <c r="K65" s="66"/>
      <c r="L65" s="31"/>
      <c r="M65" s="40"/>
      <c r="N65" s="41"/>
    </row>
    <row r="66" spans="2:14" s="7" customFormat="1" ht="15" customHeight="1" thickBot="1">
      <c r="B66" s="8"/>
      <c r="D66" s="9"/>
      <c r="F66" s="9"/>
      <c r="H66" s="9"/>
      <c r="J66" s="31"/>
      <c r="K66" s="66"/>
      <c r="L66" s="31"/>
      <c r="M66" s="72"/>
      <c r="N66" s="41"/>
    </row>
    <row r="67" spans="2:26" s="7" customFormat="1" ht="21" customHeight="1">
      <c r="B67" s="167" t="s">
        <v>63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9"/>
    </row>
    <row r="68" spans="2:26" s="7" customFormat="1" ht="21" customHeight="1" thickBot="1">
      <c r="B68" s="158" t="s">
        <v>64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60"/>
    </row>
    <row r="69" spans="2:26" s="7" customFormat="1" ht="21" customHeight="1" thickBot="1">
      <c r="B69" s="191"/>
      <c r="C69" s="171" t="s">
        <v>14</v>
      </c>
      <c r="D69" s="170"/>
      <c r="E69" s="170"/>
      <c r="F69" s="172"/>
      <c r="G69" s="170" t="s">
        <v>15</v>
      </c>
      <c r="H69" s="170"/>
      <c r="I69" s="170"/>
      <c r="J69" s="170"/>
      <c r="K69" s="171" t="s">
        <v>16</v>
      </c>
      <c r="L69" s="170"/>
      <c r="M69" s="170"/>
      <c r="N69" s="172"/>
      <c r="O69" s="170" t="s">
        <v>17</v>
      </c>
      <c r="P69" s="170"/>
      <c r="Q69" s="170"/>
      <c r="R69" s="170"/>
      <c r="S69" s="171" t="s">
        <v>57</v>
      </c>
      <c r="T69" s="170"/>
      <c r="U69" s="170"/>
      <c r="V69" s="172"/>
      <c r="W69" s="174" t="s">
        <v>4</v>
      </c>
      <c r="X69" s="174"/>
      <c r="Y69" s="174"/>
      <c r="Z69" s="175"/>
    </row>
    <row r="70" spans="2:26" s="7" customFormat="1" ht="21" customHeight="1" thickBot="1">
      <c r="B70" s="192"/>
      <c r="C70" s="176" t="s">
        <v>117</v>
      </c>
      <c r="D70" s="157"/>
      <c r="E70" s="176" t="s">
        <v>120</v>
      </c>
      <c r="F70" s="157"/>
      <c r="G70" s="176" t="s">
        <v>117</v>
      </c>
      <c r="H70" s="157"/>
      <c r="I70" s="176" t="s">
        <v>120</v>
      </c>
      <c r="J70" s="157"/>
      <c r="K70" s="176" t="s">
        <v>117</v>
      </c>
      <c r="L70" s="157"/>
      <c r="M70" s="176" t="s">
        <v>120</v>
      </c>
      <c r="N70" s="157"/>
      <c r="O70" s="176" t="s">
        <v>117</v>
      </c>
      <c r="P70" s="157"/>
      <c r="Q70" s="176" t="s">
        <v>120</v>
      </c>
      <c r="R70" s="157"/>
      <c r="S70" s="176" t="s">
        <v>117</v>
      </c>
      <c r="T70" s="157"/>
      <c r="U70" s="176" t="s">
        <v>120</v>
      </c>
      <c r="V70" s="157"/>
      <c r="W70" s="176" t="s">
        <v>117</v>
      </c>
      <c r="X70" s="157"/>
      <c r="Y70" s="176" t="s">
        <v>120</v>
      </c>
      <c r="Z70" s="157"/>
    </row>
    <row r="71" spans="2:30" s="7" customFormat="1" ht="28.5" customHeight="1">
      <c r="B71" s="22" t="s">
        <v>22</v>
      </c>
      <c r="C71" s="79">
        <v>0</v>
      </c>
      <c r="D71" s="128">
        <f aca="true" t="shared" si="4" ref="D71:D77">C71/W71</f>
        <v>0</v>
      </c>
      <c r="E71" s="79">
        <v>0</v>
      </c>
      <c r="F71" s="128">
        <f aca="true" t="shared" si="5" ref="F71:F77">E71/Y71</f>
        <v>0</v>
      </c>
      <c r="G71" s="79">
        <v>0</v>
      </c>
      <c r="H71" s="80">
        <f aca="true" t="shared" si="6" ref="H71:H77">G71/W71</f>
        <v>0</v>
      </c>
      <c r="I71" s="79">
        <v>0</v>
      </c>
      <c r="J71" s="80">
        <f aca="true" t="shared" si="7" ref="J71:J77">I71/Y71</f>
        <v>0</v>
      </c>
      <c r="K71" s="79">
        <v>0</v>
      </c>
      <c r="L71" s="128">
        <f aca="true" t="shared" si="8" ref="L71:L77">K71/W71</f>
        <v>0</v>
      </c>
      <c r="M71" s="79">
        <v>3</v>
      </c>
      <c r="N71" s="128">
        <f aca="true" t="shared" si="9" ref="N71:N77">M71/Y71</f>
        <v>0.6</v>
      </c>
      <c r="O71" s="79">
        <v>1</v>
      </c>
      <c r="P71" s="80">
        <f aca="true" t="shared" si="10" ref="P71:P77">O71/W71</f>
        <v>1</v>
      </c>
      <c r="Q71" s="79">
        <v>2</v>
      </c>
      <c r="R71" s="80">
        <f aca="true" t="shared" si="11" ref="R71:R77">Q71/Y71</f>
        <v>0.4</v>
      </c>
      <c r="S71" s="131">
        <v>0</v>
      </c>
      <c r="T71" s="128">
        <f aca="true" t="shared" si="12" ref="T71:T77">S71/W71</f>
        <v>0</v>
      </c>
      <c r="U71" s="131">
        <v>0</v>
      </c>
      <c r="V71" s="128">
        <f aca="true" t="shared" si="13" ref="V71:V77">U71/Y71</f>
        <v>0</v>
      </c>
      <c r="W71" s="69">
        <f aca="true" t="shared" si="14" ref="W71:W77">O71+K71+G71+C71+S71</f>
        <v>1</v>
      </c>
      <c r="X71" s="45">
        <f aca="true" t="shared" si="15" ref="X71:X77">D71+H71+L71+P71+T71</f>
        <v>1</v>
      </c>
      <c r="Y71" s="69">
        <f aca="true" t="shared" si="16" ref="Y71:Y77">Q71+M71+I71+E71+U71</f>
        <v>5</v>
      </c>
      <c r="Z71" s="45">
        <f aca="true" t="shared" si="17" ref="Z71:Z77">F71+J71+N71+R71+V71</f>
        <v>1</v>
      </c>
      <c r="AA71" s="14">
        <f aca="true" t="shared" si="18" ref="AA71:AA77">C71</f>
        <v>0</v>
      </c>
      <c r="AB71" s="14">
        <f aca="true" t="shared" si="19" ref="AB71:AB77">G71</f>
        <v>0</v>
      </c>
      <c r="AC71" s="14">
        <f aca="true" t="shared" si="20" ref="AC71:AC77">K71</f>
        <v>0</v>
      </c>
      <c r="AD71" s="12">
        <f aca="true" t="shared" si="21" ref="AD71:AD77">O71</f>
        <v>1</v>
      </c>
    </row>
    <row r="72" spans="2:30" s="7" customFormat="1" ht="28.5" customHeight="1">
      <c r="B72" s="22" t="s">
        <v>18</v>
      </c>
      <c r="C72" s="79">
        <v>0</v>
      </c>
      <c r="D72" s="128">
        <f t="shared" si="4"/>
        <v>0</v>
      </c>
      <c r="E72" s="79">
        <v>0</v>
      </c>
      <c r="F72" s="128">
        <f t="shared" si="5"/>
        <v>0</v>
      </c>
      <c r="G72" s="79">
        <v>0</v>
      </c>
      <c r="H72" s="80">
        <f t="shared" si="6"/>
        <v>0</v>
      </c>
      <c r="I72" s="79">
        <v>0</v>
      </c>
      <c r="J72" s="80">
        <f t="shared" si="7"/>
        <v>0</v>
      </c>
      <c r="K72" s="79">
        <v>0</v>
      </c>
      <c r="L72" s="128">
        <f t="shared" si="8"/>
        <v>0</v>
      </c>
      <c r="M72" s="79">
        <v>0</v>
      </c>
      <c r="N72" s="128">
        <f t="shared" si="9"/>
        <v>0</v>
      </c>
      <c r="O72" s="79">
        <v>1</v>
      </c>
      <c r="P72" s="80">
        <f t="shared" si="10"/>
        <v>1</v>
      </c>
      <c r="Q72" s="79">
        <v>5</v>
      </c>
      <c r="R72" s="80">
        <f t="shared" si="11"/>
        <v>1</v>
      </c>
      <c r="S72" s="131">
        <v>0</v>
      </c>
      <c r="T72" s="128">
        <f t="shared" si="12"/>
        <v>0</v>
      </c>
      <c r="U72" s="131">
        <v>0</v>
      </c>
      <c r="V72" s="128">
        <f t="shared" si="13"/>
        <v>0</v>
      </c>
      <c r="W72" s="69">
        <f t="shared" si="14"/>
        <v>1</v>
      </c>
      <c r="X72" s="45">
        <f t="shared" si="15"/>
        <v>1</v>
      </c>
      <c r="Y72" s="69">
        <f t="shared" si="16"/>
        <v>5</v>
      </c>
      <c r="Z72" s="45">
        <f t="shared" si="17"/>
        <v>1</v>
      </c>
      <c r="AA72" s="14">
        <f t="shared" si="18"/>
        <v>0</v>
      </c>
      <c r="AB72" s="14">
        <f t="shared" si="19"/>
        <v>0</v>
      </c>
      <c r="AC72" s="14">
        <f t="shared" si="20"/>
        <v>0</v>
      </c>
      <c r="AD72" s="12">
        <f t="shared" si="21"/>
        <v>1</v>
      </c>
    </row>
    <row r="73" spans="2:30" s="7" customFormat="1" ht="28.5" customHeight="1">
      <c r="B73" s="22" t="s">
        <v>19</v>
      </c>
      <c r="C73" s="79">
        <v>0</v>
      </c>
      <c r="D73" s="128">
        <f t="shared" si="4"/>
        <v>0</v>
      </c>
      <c r="E73" s="79">
        <v>0</v>
      </c>
      <c r="F73" s="128">
        <f t="shared" si="5"/>
        <v>0</v>
      </c>
      <c r="G73" s="79">
        <v>0</v>
      </c>
      <c r="H73" s="80">
        <f t="shared" si="6"/>
        <v>0</v>
      </c>
      <c r="I73" s="79">
        <v>0</v>
      </c>
      <c r="J73" s="80">
        <f t="shared" si="7"/>
        <v>0</v>
      </c>
      <c r="K73" s="79">
        <v>0</v>
      </c>
      <c r="L73" s="128">
        <f t="shared" si="8"/>
        <v>0</v>
      </c>
      <c r="M73" s="79">
        <v>0</v>
      </c>
      <c r="N73" s="128">
        <f t="shared" si="9"/>
        <v>0</v>
      </c>
      <c r="O73" s="79">
        <v>1</v>
      </c>
      <c r="P73" s="80">
        <f t="shared" si="10"/>
        <v>1</v>
      </c>
      <c r="Q73" s="79">
        <v>5</v>
      </c>
      <c r="R73" s="80">
        <f t="shared" si="11"/>
        <v>1</v>
      </c>
      <c r="S73" s="131">
        <v>0</v>
      </c>
      <c r="T73" s="128">
        <f t="shared" si="12"/>
        <v>0</v>
      </c>
      <c r="U73" s="131">
        <v>0</v>
      </c>
      <c r="V73" s="128">
        <f t="shared" si="13"/>
        <v>0</v>
      </c>
      <c r="W73" s="69">
        <f t="shared" si="14"/>
        <v>1</v>
      </c>
      <c r="X73" s="45">
        <f t="shared" si="15"/>
        <v>1</v>
      </c>
      <c r="Y73" s="69">
        <f t="shared" si="16"/>
        <v>5</v>
      </c>
      <c r="Z73" s="45">
        <f t="shared" si="17"/>
        <v>1</v>
      </c>
      <c r="AA73" s="14">
        <f t="shared" si="18"/>
        <v>0</v>
      </c>
      <c r="AB73" s="14">
        <f t="shared" si="19"/>
        <v>0</v>
      </c>
      <c r="AC73" s="14">
        <f t="shared" si="20"/>
        <v>0</v>
      </c>
      <c r="AD73" s="12">
        <f t="shared" si="21"/>
        <v>1</v>
      </c>
    </row>
    <row r="74" spans="2:30" s="7" customFormat="1" ht="28.5" customHeight="1">
      <c r="B74" s="22" t="s">
        <v>65</v>
      </c>
      <c r="C74" s="79">
        <v>0</v>
      </c>
      <c r="D74" s="128">
        <f t="shared" si="4"/>
        <v>0</v>
      </c>
      <c r="E74" s="79">
        <v>0</v>
      </c>
      <c r="F74" s="128">
        <f t="shared" si="5"/>
        <v>0</v>
      </c>
      <c r="G74" s="79">
        <v>0</v>
      </c>
      <c r="H74" s="80">
        <f t="shared" si="6"/>
        <v>0</v>
      </c>
      <c r="I74" s="79">
        <v>0</v>
      </c>
      <c r="J74" s="80">
        <f t="shared" si="7"/>
        <v>0</v>
      </c>
      <c r="K74" s="79">
        <v>0</v>
      </c>
      <c r="L74" s="128">
        <f t="shared" si="8"/>
        <v>0</v>
      </c>
      <c r="M74" s="79">
        <v>0</v>
      </c>
      <c r="N74" s="128">
        <f t="shared" si="9"/>
        <v>0</v>
      </c>
      <c r="O74" s="79">
        <v>1</v>
      </c>
      <c r="P74" s="80">
        <f t="shared" si="10"/>
        <v>1</v>
      </c>
      <c r="Q74" s="79">
        <v>5</v>
      </c>
      <c r="R74" s="80">
        <f t="shared" si="11"/>
        <v>1</v>
      </c>
      <c r="S74" s="131">
        <v>0</v>
      </c>
      <c r="T74" s="128">
        <f t="shared" si="12"/>
        <v>0</v>
      </c>
      <c r="U74" s="131">
        <v>0</v>
      </c>
      <c r="V74" s="128">
        <f t="shared" si="13"/>
        <v>0</v>
      </c>
      <c r="W74" s="69">
        <f t="shared" si="14"/>
        <v>1</v>
      </c>
      <c r="X74" s="45">
        <f t="shared" si="15"/>
        <v>1</v>
      </c>
      <c r="Y74" s="69">
        <f t="shared" si="16"/>
        <v>5</v>
      </c>
      <c r="Z74" s="45">
        <f t="shared" si="17"/>
        <v>1</v>
      </c>
      <c r="AA74" s="14">
        <f t="shared" si="18"/>
        <v>0</v>
      </c>
      <c r="AB74" s="14">
        <f t="shared" si="19"/>
        <v>0</v>
      </c>
      <c r="AC74" s="14">
        <f t="shared" si="20"/>
        <v>0</v>
      </c>
      <c r="AD74" s="12">
        <f t="shared" si="21"/>
        <v>1</v>
      </c>
    </row>
    <row r="75" spans="2:30" s="7" customFormat="1" ht="28.5" customHeight="1">
      <c r="B75" s="22" t="s">
        <v>66</v>
      </c>
      <c r="C75" s="79">
        <v>0</v>
      </c>
      <c r="D75" s="128">
        <f t="shared" si="4"/>
        <v>0</v>
      </c>
      <c r="E75" s="79">
        <v>0</v>
      </c>
      <c r="F75" s="128">
        <f t="shared" si="5"/>
        <v>0</v>
      </c>
      <c r="G75" s="79">
        <v>0</v>
      </c>
      <c r="H75" s="80">
        <f t="shared" si="6"/>
        <v>0</v>
      </c>
      <c r="I75" s="79">
        <v>0</v>
      </c>
      <c r="J75" s="80">
        <f t="shared" si="7"/>
        <v>0</v>
      </c>
      <c r="K75" s="79">
        <v>0</v>
      </c>
      <c r="L75" s="128">
        <f t="shared" si="8"/>
        <v>0</v>
      </c>
      <c r="M75" s="79">
        <v>0</v>
      </c>
      <c r="N75" s="128">
        <f t="shared" si="9"/>
        <v>0</v>
      </c>
      <c r="O75" s="79">
        <v>1</v>
      </c>
      <c r="P75" s="80">
        <f t="shared" si="10"/>
        <v>1</v>
      </c>
      <c r="Q75" s="79">
        <v>5</v>
      </c>
      <c r="R75" s="80">
        <f t="shared" si="11"/>
        <v>1</v>
      </c>
      <c r="S75" s="131">
        <v>0</v>
      </c>
      <c r="T75" s="128">
        <f t="shared" si="12"/>
        <v>0</v>
      </c>
      <c r="U75" s="131">
        <v>0</v>
      </c>
      <c r="V75" s="128">
        <f t="shared" si="13"/>
        <v>0</v>
      </c>
      <c r="W75" s="69">
        <f t="shared" si="14"/>
        <v>1</v>
      </c>
      <c r="X75" s="45">
        <f t="shared" si="15"/>
        <v>1</v>
      </c>
      <c r="Y75" s="69">
        <f t="shared" si="16"/>
        <v>5</v>
      </c>
      <c r="Z75" s="45">
        <f t="shared" si="17"/>
        <v>1</v>
      </c>
      <c r="AA75" s="14">
        <f t="shared" si="18"/>
        <v>0</v>
      </c>
      <c r="AB75" s="14">
        <f t="shared" si="19"/>
        <v>0</v>
      </c>
      <c r="AC75" s="14">
        <f t="shared" si="20"/>
        <v>0</v>
      </c>
      <c r="AD75" s="12">
        <f t="shared" si="21"/>
        <v>1</v>
      </c>
    </row>
    <row r="76" spans="2:30" s="7" customFormat="1" ht="28.5" customHeight="1">
      <c r="B76" s="22" t="s">
        <v>67</v>
      </c>
      <c r="C76" s="79">
        <v>0</v>
      </c>
      <c r="D76" s="128">
        <f t="shared" si="4"/>
        <v>0</v>
      </c>
      <c r="E76" s="79">
        <v>0</v>
      </c>
      <c r="F76" s="128">
        <f t="shared" si="5"/>
        <v>0</v>
      </c>
      <c r="G76" s="79">
        <v>0</v>
      </c>
      <c r="H76" s="80">
        <f t="shared" si="6"/>
        <v>0</v>
      </c>
      <c r="I76" s="79">
        <v>2</v>
      </c>
      <c r="J76" s="80">
        <f t="shared" si="7"/>
        <v>0.4</v>
      </c>
      <c r="K76" s="79">
        <v>0</v>
      </c>
      <c r="L76" s="128">
        <f t="shared" si="8"/>
        <v>0</v>
      </c>
      <c r="M76" s="79">
        <v>0</v>
      </c>
      <c r="N76" s="128">
        <f t="shared" si="9"/>
        <v>0</v>
      </c>
      <c r="O76" s="79">
        <v>1</v>
      </c>
      <c r="P76" s="80">
        <f t="shared" si="10"/>
        <v>1</v>
      </c>
      <c r="Q76" s="79">
        <v>3</v>
      </c>
      <c r="R76" s="80">
        <f t="shared" si="11"/>
        <v>0.6</v>
      </c>
      <c r="S76" s="131">
        <v>0</v>
      </c>
      <c r="T76" s="128">
        <f t="shared" si="12"/>
        <v>0</v>
      </c>
      <c r="U76" s="131">
        <v>0</v>
      </c>
      <c r="V76" s="128">
        <f t="shared" si="13"/>
        <v>0</v>
      </c>
      <c r="W76" s="69">
        <f t="shared" si="14"/>
        <v>1</v>
      </c>
      <c r="X76" s="45">
        <f t="shared" si="15"/>
        <v>1</v>
      </c>
      <c r="Y76" s="69">
        <f t="shared" si="16"/>
        <v>5</v>
      </c>
      <c r="Z76" s="45">
        <f t="shared" si="17"/>
        <v>1</v>
      </c>
      <c r="AA76" s="13">
        <f t="shared" si="18"/>
        <v>0</v>
      </c>
      <c r="AB76" s="13">
        <f t="shared" si="19"/>
        <v>0</v>
      </c>
      <c r="AC76" s="13">
        <f t="shared" si="20"/>
        <v>0</v>
      </c>
      <c r="AD76" s="12">
        <f t="shared" si="21"/>
        <v>1</v>
      </c>
    </row>
    <row r="77" spans="2:30" s="7" customFormat="1" ht="28.5" customHeight="1" thickBot="1">
      <c r="B77" s="102" t="s">
        <v>72</v>
      </c>
      <c r="C77" s="126">
        <v>0</v>
      </c>
      <c r="D77" s="129">
        <f t="shared" si="4"/>
        <v>0</v>
      </c>
      <c r="E77" s="126">
        <v>0</v>
      </c>
      <c r="F77" s="129">
        <f t="shared" si="5"/>
        <v>0</v>
      </c>
      <c r="G77" s="126">
        <v>0</v>
      </c>
      <c r="H77" s="127">
        <f t="shared" si="6"/>
        <v>0</v>
      </c>
      <c r="I77" s="126">
        <v>2</v>
      </c>
      <c r="J77" s="127">
        <f t="shared" si="7"/>
        <v>0.4</v>
      </c>
      <c r="K77" s="126">
        <v>0</v>
      </c>
      <c r="L77" s="129">
        <f t="shared" si="8"/>
        <v>0</v>
      </c>
      <c r="M77" s="126">
        <v>1</v>
      </c>
      <c r="N77" s="129">
        <f t="shared" si="9"/>
        <v>0.2</v>
      </c>
      <c r="O77" s="126">
        <v>1</v>
      </c>
      <c r="P77" s="127">
        <f t="shared" si="10"/>
        <v>1</v>
      </c>
      <c r="Q77" s="126">
        <v>2</v>
      </c>
      <c r="R77" s="127">
        <f t="shared" si="11"/>
        <v>0.4</v>
      </c>
      <c r="S77" s="132">
        <v>0</v>
      </c>
      <c r="T77" s="129">
        <f t="shared" si="12"/>
        <v>0</v>
      </c>
      <c r="U77" s="132">
        <v>0</v>
      </c>
      <c r="V77" s="129">
        <f t="shared" si="13"/>
        <v>0</v>
      </c>
      <c r="W77" s="78">
        <f t="shared" si="14"/>
        <v>1</v>
      </c>
      <c r="X77" s="46">
        <f t="shared" si="15"/>
        <v>1</v>
      </c>
      <c r="Y77" s="78">
        <f t="shared" si="16"/>
        <v>5</v>
      </c>
      <c r="Z77" s="46">
        <f t="shared" si="17"/>
        <v>1</v>
      </c>
      <c r="AA77" s="13">
        <f t="shared" si="18"/>
        <v>0</v>
      </c>
      <c r="AB77" s="13">
        <f t="shared" si="19"/>
        <v>0</v>
      </c>
      <c r="AC77" s="13">
        <f t="shared" si="20"/>
        <v>0</v>
      </c>
      <c r="AD77" s="12">
        <f t="shared" si="21"/>
        <v>1</v>
      </c>
    </row>
    <row r="78" spans="2:20" s="17" customFormat="1" ht="18" customHeight="1" thickBot="1">
      <c r="B78" s="73"/>
      <c r="C78" s="16"/>
      <c r="D78" s="15"/>
      <c r="E78" s="16"/>
      <c r="F78" s="15"/>
      <c r="G78" s="16"/>
      <c r="H78" s="15"/>
      <c r="I78" s="16"/>
      <c r="J78" s="15"/>
      <c r="K78" s="68"/>
      <c r="L78" s="15"/>
      <c r="M78" s="74"/>
      <c r="N78" s="75"/>
      <c r="O78" s="73"/>
      <c r="P78" s="76"/>
      <c r="Q78" s="76"/>
      <c r="R78" s="76"/>
      <c r="S78" s="76"/>
      <c r="T78" s="77"/>
    </row>
    <row r="79" spans="2:26" s="7" customFormat="1" ht="21" customHeight="1">
      <c r="B79" s="167" t="s">
        <v>68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9"/>
    </row>
    <row r="80" spans="2:26" s="7" customFormat="1" ht="21" customHeight="1" thickBot="1">
      <c r="B80" s="158" t="s">
        <v>69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60"/>
    </row>
    <row r="81" spans="2:26" s="7" customFormat="1" ht="21" customHeight="1" thickBot="1">
      <c r="B81" s="191"/>
      <c r="C81" s="171" t="s">
        <v>14</v>
      </c>
      <c r="D81" s="170"/>
      <c r="E81" s="170"/>
      <c r="F81" s="172"/>
      <c r="G81" s="170" t="s">
        <v>15</v>
      </c>
      <c r="H81" s="170"/>
      <c r="I81" s="170"/>
      <c r="J81" s="170"/>
      <c r="K81" s="171" t="s">
        <v>16</v>
      </c>
      <c r="L81" s="170"/>
      <c r="M81" s="170"/>
      <c r="N81" s="172"/>
      <c r="O81" s="170" t="s">
        <v>17</v>
      </c>
      <c r="P81" s="170"/>
      <c r="Q81" s="170"/>
      <c r="R81" s="170"/>
      <c r="S81" s="171" t="s">
        <v>57</v>
      </c>
      <c r="T81" s="170"/>
      <c r="U81" s="170"/>
      <c r="V81" s="172"/>
      <c r="W81" s="174" t="s">
        <v>4</v>
      </c>
      <c r="X81" s="174"/>
      <c r="Y81" s="174"/>
      <c r="Z81" s="175"/>
    </row>
    <row r="82" spans="2:26" s="7" customFormat="1" ht="21" customHeight="1" thickBot="1">
      <c r="B82" s="192"/>
      <c r="C82" s="176" t="s">
        <v>117</v>
      </c>
      <c r="D82" s="157"/>
      <c r="E82" s="176" t="s">
        <v>120</v>
      </c>
      <c r="F82" s="157"/>
      <c r="G82" s="176" t="s">
        <v>117</v>
      </c>
      <c r="H82" s="157"/>
      <c r="I82" s="176" t="s">
        <v>120</v>
      </c>
      <c r="J82" s="157"/>
      <c r="K82" s="176" t="s">
        <v>117</v>
      </c>
      <c r="L82" s="157"/>
      <c r="M82" s="176" t="s">
        <v>120</v>
      </c>
      <c r="N82" s="157"/>
      <c r="O82" s="176" t="s">
        <v>117</v>
      </c>
      <c r="P82" s="157"/>
      <c r="Q82" s="176" t="s">
        <v>120</v>
      </c>
      <c r="R82" s="157"/>
      <c r="S82" s="176" t="s">
        <v>117</v>
      </c>
      <c r="T82" s="157"/>
      <c r="U82" s="176" t="s">
        <v>120</v>
      </c>
      <c r="V82" s="157"/>
      <c r="W82" s="176" t="s">
        <v>117</v>
      </c>
      <c r="X82" s="157"/>
      <c r="Y82" s="176" t="s">
        <v>120</v>
      </c>
      <c r="Z82" s="157"/>
    </row>
    <row r="83" spans="2:30" s="7" customFormat="1" ht="28.5" customHeight="1">
      <c r="B83" s="22" t="s">
        <v>70</v>
      </c>
      <c r="C83" s="108">
        <v>0</v>
      </c>
      <c r="D83" s="56">
        <f>C83/W83</f>
        <v>0</v>
      </c>
      <c r="E83" s="55">
        <v>0</v>
      </c>
      <c r="F83" s="106">
        <f>E83/Y83</f>
        <v>0</v>
      </c>
      <c r="G83" s="16">
        <v>0</v>
      </c>
      <c r="H83" s="56">
        <f>G83/W83</f>
        <v>0</v>
      </c>
      <c r="I83" s="55">
        <v>0</v>
      </c>
      <c r="J83" s="15">
        <f>I83/Y83</f>
        <v>0</v>
      </c>
      <c r="K83" s="55">
        <v>0</v>
      </c>
      <c r="L83" s="106">
        <f>K83/W83</f>
        <v>0</v>
      </c>
      <c r="M83" s="55">
        <v>1</v>
      </c>
      <c r="N83" s="106">
        <f>M83/Y83</f>
        <v>0.2</v>
      </c>
      <c r="O83" s="55">
        <v>1</v>
      </c>
      <c r="P83" s="15">
        <f>O83/W83</f>
        <v>1</v>
      </c>
      <c r="Q83" s="55">
        <v>4</v>
      </c>
      <c r="R83" s="15">
        <f>Q83/Y83</f>
        <v>0.8</v>
      </c>
      <c r="S83" s="70">
        <v>0</v>
      </c>
      <c r="T83" s="106">
        <f>S83/W83</f>
        <v>0</v>
      </c>
      <c r="U83" s="70">
        <v>0</v>
      </c>
      <c r="V83" s="106">
        <f>U83/Y83</f>
        <v>0</v>
      </c>
      <c r="W83" s="69">
        <f>O83+K83+G83+C83+S83</f>
        <v>1</v>
      </c>
      <c r="X83" s="45">
        <f>D83+H83+L83+P83+T83</f>
        <v>1</v>
      </c>
      <c r="Y83" s="69">
        <f>Q83+M83+I83+E83+U83</f>
        <v>5</v>
      </c>
      <c r="Z83" s="45">
        <f>F83+J83+N83+R83+V83</f>
        <v>1</v>
      </c>
      <c r="AA83" s="13">
        <f>C83</f>
        <v>0</v>
      </c>
      <c r="AB83" s="13">
        <f>G83</f>
        <v>0</v>
      </c>
      <c r="AC83" s="13">
        <f>K83</f>
        <v>0</v>
      </c>
      <c r="AD83" s="12">
        <f>O83</f>
        <v>1</v>
      </c>
    </row>
    <row r="84" spans="2:30" s="7" customFormat="1" ht="28.5" customHeight="1">
      <c r="B84" s="22" t="s">
        <v>21</v>
      </c>
      <c r="C84" s="108">
        <v>0</v>
      </c>
      <c r="D84" s="56">
        <f>C84/W84</f>
        <v>0</v>
      </c>
      <c r="E84" s="55">
        <v>0</v>
      </c>
      <c r="F84" s="106">
        <f>E84/Y84</f>
        <v>0</v>
      </c>
      <c r="G84" s="16">
        <v>0</v>
      </c>
      <c r="H84" s="56">
        <f>G84/W84</f>
        <v>0</v>
      </c>
      <c r="I84" s="55">
        <v>0</v>
      </c>
      <c r="J84" s="15">
        <f>I84/Y84</f>
        <v>0</v>
      </c>
      <c r="K84" s="55">
        <v>0</v>
      </c>
      <c r="L84" s="106">
        <f>K84/W84</f>
        <v>0</v>
      </c>
      <c r="M84" s="55">
        <v>0</v>
      </c>
      <c r="N84" s="106">
        <f>M84/Y84</f>
        <v>0</v>
      </c>
      <c r="O84" s="55">
        <v>1</v>
      </c>
      <c r="P84" s="15">
        <f>O84/W84</f>
        <v>1</v>
      </c>
      <c r="Q84" s="55">
        <v>5</v>
      </c>
      <c r="R84" s="15">
        <f>Q84/Y84</f>
        <v>1</v>
      </c>
      <c r="S84" s="55">
        <v>0</v>
      </c>
      <c r="T84" s="106">
        <f>S84/W84</f>
        <v>0</v>
      </c>
      <c r="U84" s="55">
        <v>0</v>
      </c>
      <c r="V84" s="106">
        <f>U84/Y84</f>
        <v>0</v>
      </c>
      <c r="W84" s="69">
        <f>O84+K84+G84+C84+S84</f>
        <v>1</v>
      </c>
      <c r="X84" s="45">
        <f>D84+H84+L84+P84+T84</f>
        <v>1</v>
      </c>
      <c r="Y84" s="69">
        <f>Q84+M84+I84+E84+U84</f>
        <v>5</v>
      </c>
      <c r="Z84" s="45">
        <f>F84+J84+N84+R84+V84</f>
        <v>1</v>
      </c>
      <c r="AA84" s="13"/>
      <c r="AB84" s="13"/>
      <c r="AC84" s="13"/>
      <c r="AD84" s="12"/>
    </row>
    <row r="85" spans="2:30" s="7" customFormat="1" ht="28.5" customHeight="1" thickBot="1">
      <c r="B85" s="102" t="s">
        <v>71</v>
      </c>
      <c r="C85" s="109">
        <v>0</v>
      </c>
      <c r="D85" s="87">
        <f>C85/W85</f>
        <v>0</v>
      </c>
      <c r="E85" s="101">
        <v>0</v>
      </c>
      <c r="F85" s="107">
        <f>E85/Y85</f>
        <v>0</v>
      </c>
      <c r="G85" s="104">
        <v>0</v>
      </c>
      <c r="H85" s="87">
        <f>G85/W85</f>
        <v>0</v>
      </c>
      <c r="I85" s="101">
        <v>0</v>
      </c>
      <c r="J85" s="88">
        <f>I85/Y85</f>
        <v>0</v>
      </c>
      <c r="K85" s="101">
        <v>0</v>
      </c>
      <c r="L85" s="107">
        <f>K85/W85</f>
        <v>0</v>
      </c>
      <c r="M85" s="101">
        <v>0</v>
      </c>
      <c r="N85" s="107">
        <f>M85/Y85</f>
        <v>0</v>
      </c>
      <c r="O85" s="101">
        <v>1</v>
      </c>
      <c r="P85" s="88">
        <f>O85/W85</f>
        <v>1</v>
      </c>
      <c r="Q85" s="101">
        <v>5</v>
      </c>
      <c r="R85" s="88">
        <f>Q85/Y85</f>
        <v>1</v>
      </c>
      <c r="S85" s="101">
        <v>0</v>
      </c>
      <c r="T85" s="107">
        <f>S85/W85</f>
        <v>0</v>
      </c>
      <c r="U85" s="101">
        <v>0</v>
      </c>
      <c r="V85" s="107">
        <f>U85/Y85</f>
        <v>0</v>
      </c>
      <c r="W85" s="78">
        <f>O85+K85+G85+C85+S85</f>
        <v>1</v>
      </c>
      <c r="X85" s="46">
        <f>D85+H85+L85+P85+T85</f>
        <v>1</v>
      </c>
      <c r="Y85" s="78">
        <f>Q85+M85+I85+E85+U85</f>
        <v>5</v>
      </c>
      <c r="Z85" s="46">
        <f>F85+J85+N85+R85+V85</f>
        <v>1</v>
      </c>
      <c r="AA85" s="13"/>
      <c r="AB85" s="13"/>
      <c r="AC85" s="13"/>
      <c r="AD85" s="12"/>
    </row>
    <row r="86" spans="2:14" s="7" customFormat="1" ht="15" customHeight="1" thickBot="1">
      <c r="B86" s="8"/>
      <c r="D86" s="9"/>
      <c r="F86" s="9"/>
      <c r="H86" s="9"/>
      <c r="J86" s="31"/>
      <c r="K86" s="66"/>
      <c r="L86" s="31"/>
      <c r="M86" s="72"/>
      <c r="N86" s="41"/>
    </row>
    <row r="87" spans="2:26" s="7" customFormat="1" ht="21" customHeight="1">
      <c r="B87" s="167" t="s">
        <v>23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9"/>
    </row>
    <row r="88" spans="2:26" s="7" customFormat="1" ht="21" customHeight="1" thickBot="1">
      <c r="B88" s="158" t="s">
        <v>30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60"/>
    </row>
    <row r="89" spans="2:26" s="7" customFormat="1" ht="21" customHeight="1" thickBot="1">
      <c r="B89" s="191"/>
      <c r="C89" s="171" t="s">
        <v>14</v>
      </c>
      <c r="D89" s="170"/>
      <c r="E89" s="170"/>
      <c r="F89" s="172"/>
      <c r="G89" s="170" t="s">
        <v>15</v>
      </c>
      <c r="H89" s="170"/>
      <c r="I89" s="170"/>
      <c r="J89" s="170"/>
      <c r="K89" s="171" t="s">
        <v>16</v>
      </c>
      <c r="L89" s="170"/>
      <c r="M89" s="170"/>
      <c r="N89" s="172"/>
      <c r="O89" s="170" t="s">
        <v>17</v>
      </c>
      <c r="P89" s="170"/>
      <c r="Q89" s="170"/>
      <c r="R89" s="170"/>
      <c r="S89" s="171" t="s">
        <v>57</v>
      </c>
      <c r="T89" s="170"/>
      <c r="U89" s="170"/>
      <c r="V89" s="172"/>
      <c r="W89" s="174" t="s">
        <v>4</v>
      </c>
      <c r="X89" s="174"/>
      <c r="Y89" s="174"/>
      <c r="Z89" s="175"/>
    </row>
    <row r="90" spans="2:26" s="7" customFormat="1" ht="21" customHeight="1" thickBot="1">
      <c r="B90" s="192"/>
      <c r="C90" s="176" t="s">
        <v>117</v>
      </c>
      <c r="D90" s="157"/>
      <c r="E90" s="176" t="s">
        <v>120</v>
      </c>
      <c r="F90" s="157"/>
      <c r="G90" s="176" t="s">
        <v>117</v>
      </c>
      <c r="H90" s="157"/>
      <c r="I90" s="176" t="s">
        <v>120</v>
      </c>
      <c r="J90" s="157"/>
      <c r="K90" s="176" t="s">
        <v>117</v>
      </c>
      <c r="L90" s="157"/>
      <c r="M90" s="176" t="s">
        <v>120</v>
      </c>
      <c r="N90" s="157"/>
      <c r="O90" s="176" t="s">
        <v>117</v>
      </c>
      <c r="P90" s="157"/>
      <c r="Q90" s="176" t="s">
        <v>120</v>
      </c>
      <c r="R90" s="157"/>
      <c r="S90" s="176" t="s">
        <v>117</v>
      </c>
      <c r="T90" s="157"/>
      <c r="U90" s="176" t="s">
        <v>120</v>
      </c>
      <c r="V90" s="157"/>
      <c r="W90" s="176" t="s">
        <v>117</v>
      </c>
      <c r="X90" s="157"/>
      <c r="Y90" s="176" t="s">
        <v>120</v>
      </c>
      <c r="Z90" s="157"/>
    </row>
    <row r="91" spans="2:26" s="7" customFormat="1" ht="28.5" customHeight="1" thickBot="1">
      <c r="B91" s="134" t="s">
        <v>24</v>
      </c>
      <c r="C91" s="60">
        <v>0</v>
      </c>
      <c r="D91" s="111">
        <f>C91/W91</f>
        <v>0</v>
      </c>
      <c r="E91" s="60">
        <v>0</v>
      </c>
      <c r="F91" s="111">
        <f>E91/Y91</f>
        <v>0</v>
      </c>
      <c r="G91" s="60">
        <v>0</v>
      </c>
      <c r="H91" s="42">
        <f>G91/W91</f>
        <v>0</v>
      </c>
      <c r="I91" s="60">
        <v>0</v>
      </c>
      <c r="J91" s="42">
        <f>I91/Y91</f>
        <v>0</v>
      </c>
      <c r="K91" s="60">
        <v>0</v>
      </c>
      <c r="L91" s="111">
        <f>K91/W91</f>
        <v>0</v>
      </c>
      <c r="M91" s="60">
        <v>0</v>
      </c>
      <c r="N91" s="111">
        <f>M91/Y91</f>
        <v>0</v>
      </c>
      <c r="O91" s="60">
        <v>1</v>
      </c>
      <c r="P91" s="42">
        <f>O91/W91</f>
        <v>1</v>
      </c>
      <c r="Q91" s="60">
        <v>5</v>
      </c>
      <c r="R91" s="42">
        <f>Q91/Y91</f>
        <v>1</v>
      </c>
      <c r="S91" s="135">
        <v>0</v>
      </c>
      <c r="T91" s="111">
        <f>S91/W91</f>
        <v>0</v>
      </c>
      <c r="U91" s="135">
        <v>0</v>
      </c>
      <c r="V91" s="111">
        <f>U91/Y91</f>
        <v>0</v>
      </c>
      <c r="W91" s="71">
        <f>C91+G91+K91+O91+S91</f>
        <v>1</v>
      </c>
      <c r="X91" s="44">
        <f>D91+H91+L91+P91+T91</f>
        <v>1</v>
      </c>
      <c r="Y91" s="71">
        <f>E91+I91+M91+Q91+U91</f>
        <v>5</v>
      </c>
      <c r="Z91" s="44">
        <f>F91+J91+N91+R91+V91</f>
        <v>1</v>
      </c>
    </row>
    <row r="92" spans="2:14" s="7" customFormat="1" ht="15" customHeight="1">
      <c r="B92" s="8"/>
      <c r="D92" s="9"/>
      <c r="F92" s="9"/>
      <c r="H92" s="9"/>
      <c r="J92" s="31"/>
      <c r="K92" s="66"/>
      <c r="L92" s="31"/>
      <c r="M92" s="40"/>
      <c r="N92" s="41"/>
    </row>
    <row r="93" spans="2:14" s="7" customFormat="1" ht="15" customHeight="1">
      <c r="B93" s="8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8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8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8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8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8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8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8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8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8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8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8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8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8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8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8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8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8"/>
      <c r="D476" s="9"/>
      <c r="F476" s="9"/>
      <c r="H476" s="9"/>
      <c r="J476" s="31"/>
      <c r="K476" s="66"/>
      <c r="L476" s="31"/>
      <c r="M476" s="40"/>
      <c r="N476" s="41"/>
    </row>
    <row r="477" spans="2:14" s="7" customFormat="1" ht="15" customHeight="1">
      <c r="B477" s="8"/>
      <c r="D477" s="9"/>
      <c r="F477" s="9"/>
      <c r="H477" s="9"/>
      <c r="J477" s="31"/>
      <c r="K477" s="66"/>
      <c r="L477" s="31"/>
      <c r="M477" s="40"/>
      <c r="N477" s="41"/>
    </row>
    <row r="478" spans="2:14" s="7" customFormat="1" ht="15" customHeight="1">
      <c r="B478" s="8"/>
      <c r="D478" s="9"/>
      <c r="F478" s="9"/>
      <c r="H478" s="9"/>
      <c r="J478" s="31"/>
      <c r="K478" s="66"/>
      <c r="L478" s="31"/>
      <c r="M478" s="40"/>
      <c r="N478" s="41"/>
    </row>
    <row r="479" spans="2:14" s="7" customFormat="1" ht="15" customHeight="1">
      <c r="B479" s="8"/>
      <c r="D479" s="9"/>
      <c r="F479" s="9"/>
      <c r="H479" s="9"/>
      <c r="J479" s="31"/>
      <c r="K479" s="66"/>
      <c r="L479" s="31"/>
      <c r="M479" s="40"/>
      <c r="N479" s="41"/>
    </row>
    <row r="480" spans="2:14" s="7" customFormat="1" ht="15" customHeight="1">
      <c r="B480" s="8"/>
      <c r="D480" s="9"/>
      <c r="F480" s="9"/>
      <c r="H480" s="9"/>
      <c r="J480" s="31"/>
      <c r="K480" s="66"/>
      <c r="L480" s="31"/>
      <c r="M480" s="40"/>
      <c r="N480" s="41"/>
    </row>
    <row r="481" spans="2:14" s="7" customFormat="1" ht="15" customHeight="1">
      <c r="B481" s="8"/>
      <c r="D481" s="9"/>
      <c r="F481" s="9"/>
      <c r="H481" s="9"/>
      <c r="J481" s="31"/>
      <c r="K481" s="66"/>
      <c r="L481" s="31"/>
      <c r="M481" s="40"/>
      <c r="N481" s="41"/>
    </row>
    <row r="482" spans="2:14" s="7" customFormat="1" ht="15" customHeight="1">
      <c r="B482" s="8"/>
      <c r="D482" s="9"/>
      <c r="F482" s="9"/>
      <c r="H482" s="9"/>
      <c r="J482" s="31"/>
      <c r="K482" s="66"/>
      <c r="L482" s="31"/>
      <c r="M482" s="40"/>
      <c r="N482" s="41"/>
    </row>
  </sheetData>
  <sheetProtection/>
  <mergeCells count="87">
    <mergeCell ref="B89:B90"/>
    <mergeCell ref="C89:F89"/>
    <mergeCell ref="G89:J89"/>
    <mergeCell ref="C90:D90"/>
    <mergeCell ref="E90:F90"/>
    <mergeCell ref="G90:H90"/>
    <mergeCell ref="I90:J90"/>
    <mergeCell ref="K89:N89"/>
    <mergeCell ref="O89:R89"/>
    <mergeCell ref="S89:V89"/>
    <mergeCell ref="W89:Z89"/>
    <mergeCell ref="B7:B8"/>
    <mergeCell ref="E7:F7"/>
    <mergeCell ref="C8:D8"/>
    <mergeCell ref="E8:F8"/>
    <mergeCell ref="C7:D7"/>
    <mergeCell ref="B69:B70"/>
    <mergeCell ref="S90:T90"/>
    <mergeCell ref="U90:V90"/>
    <mergeCell ref="W90:X90"/>
    <mergeCell ref="B81:B82"/>
    <mergeCell ref="C81:F81"/>
    <mergeCell ref="G81:J81"/>
    <mergeCell ref="K81:N81"/>
    <mergeCell ref="C82:D82"/>
    <mergeCell ref="E82:F82"/>
    <mergeCell ref="Y90:Z90"/>
    <mergeCell ref="K90:L90"/>
    <mergeCell ref="M90:N90"/>
    <mergeCell ref="O90:P90"/>
    <mergeCell ref="Q90:R90"/>
    <mergeCell ref="G82:H82"/>
    <mergeCell ref="I82:J82"/>
    <mergeCell ref="W69:Z69"/>
    <mergeCell ref="O81:R81"/>
    <mergeCell ref="S81:V81"/>
    <mergeCell ref="W81:Z81"/>
    <mergeCell ref="O82:P82"/>
    <mergeCell ref="Q82:R82"/>
    <mergeCell ref="K69:N69"/>
    <mergeCell ref="O69:R69"/>
    <mergeCell ref="C70:D70"/>
    <mergeCell ref="E70:F70"/>
    <mergeCell ref="G70:H70"/>
    <mergeCell ref="I70:J70"/>
    <mergeCell ref="C69:F69"/>
    <mergeCell ref="G69:J69"/>
    <mergeCell ref="E40:F40"/>
    <mergeCell ref="S70:T70"/>
    <mergeCell ref="S69:V69"/>
    <mergeCell ref="C59:D59"/>
    <mergeCell ref="E59:F59"/>
    <mergeCell ref="B67:Z67"/>
    <mergeCell ref="B68:Z68"/>
    <mergeCell ref="B57:F57"/>
    <mergeCell ref="U70:V70"/>
    <mergeCell ref="W70:X70"/>
    <mergeCell ref="Y70:Z70"/>
    <mergeCell ref="K70:L70"/>
    <mergeCell ref="M70:N70"/>
    <mergeCell ref="O70:P70"/>
    <mergeCell ref="Q70:R70"/>
    <mergeCell ref="E51:F51"/>
    <mergeCell ref="C12:D12"/>
    <mergeCell ref="E12:F12"/>
    <mergeCell ref="C40:D40"/>
    <mergeCell ref="B50:F50"/>
    <mergeCell ref="B87:Z87"/>
    <mergeCell ref="B88:Z88"/>
    <mergeCell ref="B79:Z79"/>
    <mergeCell ref="B80:Z80"/>
    <mergeCell ref="S82:T82"/>
    <mergeCell ref="U82:V82"/>
    <mergeCell ref="W82:X82"/>
    <mergeCell ref="Y82:Z82"/>
    <mergeCell ref="K82:L82"/>
    <mergeCell ref="M82:N82"/>
    <mergeCell ref="B58:F58"/>
    <mergeCell ref="B10:F10"/>
    <mergeCell ref="B2:F2"/>
    <mergeCell ref="B3:F3"/>
    <mergeCell ref="B5:F5"/>
    <mergeCell ref="B49:F49"/>
    <mergeCell ref="B11:F11"/>
    <mergeCell ref="B38:F38"/>
    <mergeCell ref="B39:F39"/>
    <mergeCell ref="C51:D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483"/>
  <sheetViews>
    <sheetView zoomScalePageLayoutView="0" workbookViewId="0" topLeftCell="A58">
      <pane xSplit="2" topLeftCell="C1" activePane="topRight" state="frozen"/>
      <selection pane="topLeft" activeCell="A1" sqref="A1"/>
      <selection pane="topRight" activeCell="U78" sqref="U78"/>
    </sheetView>
  </sheetViews>
  <sheetFormatPr defaultColWidth="9.140625" defaultRowHeight="12.75"/>
  <cols>
    <col min="1" max="1" width="1.7109375" style="2" customWidth="1"/>
    <col min="2" max="2" width="25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93" t="s">
        <v>32</v>
      </c>
      <c r="C2" s="194"/>
      <c r="D2" s="194"/>
      <c r="E2" s="194"/>
      <c r="F2" s="195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80" t="s">
        <v>25</v>
      </c>
      <c r="C3" s="181"/>
      <c r="D3" s="181"/>
      <c r="E3" s="181"/>
      <c r="F3" s="182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83" t="s">
        <v>118</v>
      </c>
      <c r="C5" s="184"/>
      <c r="D5" s="184"/>
      <c r="E5" s="184"/>
      <c r="F5" s="185"/>
    </row>
    <row r="6" ht="9" customHeight="1" thickBot="1"/>
    <row r="7" spans="2:6" ht="21" customHeight="1">
      <c r="B7" s="186" t="s">
        <v>26</v>
      </c>
      <c r="C7" s="167" t="s">
        <v>117</v>
      </c>
      <c r="D7" s="169"/>
      <c r="E7" s="167" t="s">
        <v>120</v>
      </c>
      <c r="F7" s="169"/>
    </row>
    <row r="8" spans="2:6" ht="21" customHeight="1" thickBot="1">
      <c r="B8" s="187"/>
      <c r="C8" s="188">
        <v>20</v>
      </c>
      <c r="D8" s="189"/>
      <c r="E8" s="188">
        <v>32</v>
      </c>
      <c r="F8" s="189"/>
    </row>
    <row r="9" ht="9" customHeight="1" thickBot="1"/>
    <row r="10" spans="2:14" s="7" customFormat="1" ht="21" customHeight="1">
      <c r="B10" s="167" t="s">
        <v>0</v>
      </c>
      <c r="C10" s="168"/>
      <c r="D10" s="168"/>
      <c r="E10" s="168"/>
      <c r="F10" s="169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58" t="s">
        <v>31</v>
      </c>
      <c r="C11" s="159"/>
      <c r="D11" s="159"/>
      <c r="E11" s="159"/>
      <c r="F11" s="160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5"/>
      <c r="C12" s="156" t="s">
        <v>117</v>
      </c>
      <c r="D12" s="157"/>
      <c r="E12" s="156" t="s">
        <v>120</v>
      </c>
      <c r="F12" s="157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19" t="s">
        <v>1</v>
      </c>
      <c r="C13" s="17">
        <v>5</v>
      </c>
      <c r="D13" s="20">
        <f>C13/C17</f>
        <v>0.25</v>
      </c>
      <c r="E13" s="17">
        <v>5</v>
      </c>
      <c r="F13" s="20">
        <f>E13/E17</f>
        <v>0.15625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19" t="s">
        <v>2</v>
      </c>
      <c r="C14" s="17">
        <v>15</v>
      </c>
      <c r="D14" s="20">
        <f>C14/C17</f>
        <v>0.75</v>
      </c>
      <c r="E14" s="17">
        <v>27</v>
      </c>
      <c r="F14" s="20">
        <f>E14/E17</f>
        <v>0.84375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19" t="s">
        <v>3</v>
      </c>
      <c r="C15" s="1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7" t="s">
        <v>57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47" t="s">
        <v>4</v>
      </c>
      <c r="C17" s="48">
        <f>SUM(C13:C16)</f>
        <v>20</v>
      </c>
      <c r="D17" s="49">
        <f>SUM(D13:D16)</f>
        <v>1</v>
      </c>
      <c r="E17" s="48">
        <f>SUM(E13:E16)</f>
        <v>32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3" t="s">
        <v>5</v>
      </c>
      <c r="C18" s="24">
        <v>20</v>
      </c>
      <c r="D18" s="25">
        <f>C18/C22</f>
        <v>1</v>
      </c>
      <c r="E18" s="24">
        <v>28</v>
      </c>
      <c r="F18" s="25">
        <f>E18/E22</f>
        <v>0.875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19" t="s">
        <v>6</v>
      </c>
      <c r="C19" s="17">
        <v>0</v>
      </c>
      <c r="D19" s="20">
        <f>C19/C22</f>
        <v>0</v>
      </c>
      <c r="E19" s="17">
        <v>3</v>
      </c>
      <c r="F19" s="20">
        <f>E19/E22</f>
        <v>0.09375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19" t="s">
        <v>7</v>
      </c>
      <c r="C20" s="17">
        <v>0</v>
      </c>
      <c r="D20" s="20">
        <f>C20/C22</f>
        <v>0</v>
      </c>
      <c r="E20" s="17">
        <v>1</v>
      </c>
      <c r="F20" s="20">
        <f>E20/E22</f>
        <v>0.03125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7" t="s">
        <v>57</v>
      </c>
      <c r="C21" s="10">
        <v>0</v>
      </c>
      <c r="D21" s="21">
        <f>C21/C22</f>
        <v>0</v>
      </c>
      <c r="E21" s="10">
        <v>0</v>
      </c>
      <c r="F21" s="21">
        <f>E21/E22</f>
        <v>0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47" t="s">
        <v>4</v>
      </c>
      <c r="C22" s="48">
        <f>SUM(C18:C21)</f>
        <v>20</v>
      </c>
      <c r="D22" s="49">
        <f>SUM(D18:D21)</f>
        <v>1</v>
      </c>
      <c r="E22" s="48">
        <f>SUM(E18:E21)</f>
        <v>32</v>
      </c>
      <c r="F22" s="49">
        <f>SUM(F18:F21)</f>
        <v>1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99">
        <v>0</v>
      </c>
      <c r="D23" s="25">
        <f>C23/$E$32</f>
        <v>0</v>
      </c>
      <c r="E23" s="99">
        <v>1</v>
      </c>
      <c r="F23" s="25">
        <f>E23/$E$32</f>
        <v>0.03125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96">
        <v>9</v>
      </c>
      <c r="D24" s="20">
        <f aca="true" t="shared" si="0" ref="D24:F31">C24/$E$32</f>
        <v>0.28125</v>
      </c>
      <c r="E24" s="96">
        <v>8</v>
      </c>
      <c r="F24" s="20">
        <f t="shared" si="0"/>
        <v>0.25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96">
        <v>3</v>
      </c>
      <c r="D25" s="20">
        <f t="shared" si="0"/>
        <v>0.09375</v>
      </c>
      <c r="E25" s="96">
        <v>3</v>
      </c>
      <c r="F25" s="20">
        <f t="shared" si="0"/>
        <v>0.09375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96">
        <v>3</v>
      </c>
      <c r="D26" s="20">
        <f t="shared" si="0"/>
        <v>0.09375</v>
      </c>
      <c r="E26" s="96">
        <v>11</v>
      </c>
      <c r="F26" s="20">
        <f t="shared" si="0"/>
        <v>0.34375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96">
        <v>1</v>
      </c>
      <c r="D27" s="20">
        <f t="shared" si="0"/>
        <v>0.03125</v>
      </c>
      <c r="E27" s="96">
        <v>2</v>
      </c>
      <c r="F27" s="20">
        <f t="shared" si="0"/>
        <v>0.0625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96">
        <v>3</v>
      </c>
      <c r="D28" s="20">
        <f t="shared" si="0"/>
        <v>0.09375</v>
      </c>
      <c r="E28" s="96">
        <v>1</v>
      </c>
      <c r="F28" s="20">
        <f t="shared" si="0"/>
        <v>0.03125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96">
        <v>1</v>
      </c>
      <c r="D29" s="20">
        <f t="shared" si="0"/>
        <v>0.03125</v>
      </c>
      <c r="E29" s="96">
        <v>5</v>
      </c>
      <c r="F29" s="20">
        <f t="shared" si="0"/>
        <v>0.15625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96">
        <v>0</v>
      </c>
      <c r="D30" s="20">
        <f t="shared" si="0"/>
        <v>0</v>
      </c>
      <c r="E30" s="96">
        <v>0</v>
      </c>
      <c r="F30" s="20">
        <f t="shared" si="0"/>
        <v>0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97">
        <v>0</v>
      </c>
      <c r="D31" s="21">
        <f t="shared" si="0"/>
        <v>0</v>
      </c>
      <c r="E31" s="97">
        <v>1</v>
      </c>
      <c r="F31" s="21">
        <f t="shared" si="0"/>
        <v>0.03125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47" t="s">
        <v>4</v>
      </c>
      <c r="C32" s="98">
        <f>SUM(C23:C31)</f>
        <v>20</v>
      </c>
      <c r="D32" s="49">
        <f>SUM(D23:D31)</f>
        <v>0.625</v>
      </c>
      <c r="E32" s="98">
        <f>SUM(E23:E31)</f>
        <v>32</v>
      </c>
      <c r="F32" s="49">
        <f>SUM(F23:F31)</f>
        <v>1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3" t="s">
        <v>37</v>
      </c>
      <c r="C33" s="24">
        <v>16</v>
      </c>
      <c r="D33" s="25">
        <f>C33/C36</f>
        <v>0.8</v>
      </c>
      <c r="E33" s="24">
        <v>23</v>
      </c>
      <c r="F33" s="25">
        <f>E33/E36</f>
        <v>0.71875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19" t="s">
        <v>38</v>
      </c>
      <c r="C34" s="17">
        <v>0</v>
      </c>
      <c r="D34" s="20">
        <f>C34/C36</f>
        <v>0</v>
      </c>
      <c r="E34" s="17">
        <v>4</v>
      </c>
      <c r="F34" s="20">
        <f>E34/E36</f>
        <v>0.125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7" t="s">
        <v>57</v>
      </c>
      <c r="C35" s="10">
        <v>4</v>
      </c>
      <c r="D35" s="21">
        <f>C35/C36</f>
        <v>0.2</v>
      </c>
      <c r="E35" s="10">
        <v>5</v>
      </c>
      <c r="F35" s="21">
        <f>E35/E36</f>
        <v>0.15625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47" t="s">
        <v>4</v>
      </c>
      <c r="C36" s="48">
        <f>SUM(C33:C35)</f>
        <v>20</v>
      </c>
      <c r="D36" s="49">
        <f>SUM(D33:D35)</f>
        <v>1</v>
      </c>
      <c r="E36" s="48">
        <f>SUM(E33:E35)</f>
        <v>32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8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61" t="s">
        <v>58</v>
      </c>
      <c r="C38" s="162"/>
      <c r="D38" s="162"/>
      <c r="E38" s="162"/>
      <c r="F38" s="163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64" t="s">
        <v>59</v>
      </c>
      <c r="C39" s="165"/>
      <c r="D39" s="165"/>
      <c r="E39" s="165"/>
      <c r="F39" s="166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133"/>
      <c r="C40" s="156" t="s">
        <v>117</v>
      </c>
      <c r="D40" s="157"/>
      <c r="E40" s="156" t="s">
        <v>120</v>
      </c>
      <c r="F40" s="157"/>
      <c r="H40" s="9"/>
      <c r="J40" s="31"/>
      <c r="K40" s="66"/>
      <c r="L40" s="31"/>
      <c r="M40" s="40"/>
      <c r="N40" s="41"/>
    </row>
    <row r="41" spans="2:14" s="7" customFormat="1" ht="21" customHeight="1">
      <c r="B41" s="19" t="s">
        <v>45</v>
      </c>
      <c r="C41" s="96">
        <v>4</v>
      </c>
      <c r="D41" s="20">
        <f>C41/$E$48</f>
        <v>0.125</v>
      </c>
      <c r="E41" s="96">
        <v>9</v>
      </c>
      <c r="F41" s="20">
        <f>E41/$E$48</f>
        <v>0.28125</v>
      </c>
      <c r="H41" s="9"/>
      <c r="J41" s="31"/>
      <c r="K41" s="66"/>
      <c r="L41" s="31"/>
      <c r="M41" s="40"/>
      <c r="N41" s="41"/>
    </row>
    <row r="42" spans="2:14" s="7" customFormat="1" ht="21" customHeight="1">
      <c r="B42" s="19" t="s">
        <v>46</v>
      </c>
      <c r="C42" s="96">
        <v>11</v>
      </c>
      <c r="D42" s="20">
        <f aca="true" t="shared" si="1" ref="D42:F47">C42/$E$48</f>
        <v>0.34375</v>
      </c>
      <c r="E42" s="96">
        <v>19</v>
      </c>
      <c r="F42" s="20">
        <f t="shared" si="1"/>
        <v>0.59375</v>
      </c>
      <c r="H42" s="9"/>
      <c r="J42" s="31"/>
      <c r="K42" s="66"/>
      <c r="L42" s="31"/>
      <c r="M42" s="40"/>
      <c r="N42" s="41"/>
    </row>
    <row r="43" spans="2:14" s="7" customFormat="1" ht="21" customHeight="1">
      <c r="B43" s="19" t="s">
        <v>47</v>
      </c>
      <c r="C43" s="96">
        <v>0</v>
      </c>
      <c r="D43" s="20">
        <f t="shared" si="1"/>
        <v>0</v>
      </c>
      <c r="E43" s="96">
        <v>0</v>
      </c>
      <c r="F43" s="20">
        <f t="shared" si="1"/>
        <v>0</v>
      </c>
      <c r="H43" s="9"/>
      <c r="J43" s="31"/>
      <c r="K43" s="66"/>
      <c r="L43" s="31"/>
      <c r="M43" s="40"/>
      <c r="N43" s="41"/>
    </row>
    <row r="44" spans="2:14" s="7" customFormat="1" ht="21" customHeight="1">
      <c r="B44" s="19" t="s">
        <v>28</v>
      </c>
      <c r="C44" s="96">
        <v>5</v>
      </c>
      <c r="D44" s="20">
        <f t="shared" si="1"/>
        <v>0.15625</v>
      </c>
      <c r="E44" s="96">
        <v>4</v>
      </c>
      <c r="F44" s="20">
        <f t="shared" si="1"/>
        <v>0.125</v>
      </c>
      <c r="H44" s="9"/>
      <c r="J44" s="31"/>
      <c r="K44" s="66"/>
      <c r="L44" s="31"/>
      <c r="M44" s="40"/>
      <c r="N44" s="41"/>
    </row>
    <row r="45" spans="2:14" s="7" customFormat="1" ht="21" customHeight="1">
      <c r="B45" s="19" t="s">
        <v>48</v>
      </c>
      <c r="C45" s="96">
        <v>0</v>
      </c>
      <c r="D45" s="20">
        <f t="shared" si="1"/>
        <v>0</v>
      </c>
      <c r="E45" s="96">
        <v>0</v>
      </c>
      <c r="F45" s="20">
        <f t="shared" si="1"/>
        <v>0</v>
      </c>
      <c r="H45" s="9"/>
      <c r="J45" s="31"/>
      <c r="K45" s="66"/>
      <c r="L45" s="31"/>
      <c r="M45" s="40"/>
      <c r="N45" s="41"/>
    </row>
    <row r="46" spans="2:14" s="7" customFormat="1" ht="21" customHeight="1">
      <c r="B46" s="19" t="s">
        <v>93</v>
      </c>
      <c r="C46" s="96">
        <v>0</v>
      </c>
      <c r="D46" s="20">
        <f t="shared" si="1"/>
        <v>0</v>
      </c>
      <c r="E46" s="96">
        <v>0</v>
      </c>
      <c r="F46" s="20">
        <f t="shared" si="1"/>
        <v>0</v>
      </c>
      <c r="H46" s="9"/>
      <c r="J46" s="31"/>
      <c r="K46" s="66"/>
      <c r="L46" s="31"/>
      <c r="M46" s="40"/>
      <c r="N46" s="41"/>
    </row>
    <row r="47" spans="2:14" s="7" customFormat="1" ht="21" customHeight="1" thickBot="1">
      <c r="B47" s="57" t="s">
        <v>49</v>
      </c>
      <c r="C47" s="97">
        <v>0</v>
      </c>
      <c r="D47" s="21">
        <f t="shared" si="1"/>
        <v>0</v>
      </c>
      <c r="E47" s="97">
        <v>0</v>
      </c>
      <c r="F47" s="21">
        <f t="shared" si="1"/>
        <v>0</v>
      </c>
      <c r="H47" s="9"/>
      <c r="J47" s="31"/>
      <c r="K47" s="66"/>
      <c r="L47" s="31"/>
      <c r="M47" s="40"/>
      <c r="N47" s="41"/>
    </row>
    <row r="48" spans="2:14" s="50" customFormat="1" ht="21" customHeight="1" thickBot="1" thickTop="1">
      <c r="B48" s="47" t="s">
        <v>4</v>
      </c>
      <c r="C48" s="98">
        <f>SUM(C41:C47)</f>
        <v>20</v>
      </c>
      <c r="D48" s="49">
        <f>SUM(D41:D47)</f>
        <v>0.625</v>
      </c>
      <c r="E48" s="98">
        <f>SUM(E41:E47)</f>
        <v>32</v>
      </c>
      <c r="F48" s="49">
        <f>SUM(F41:F47)</f>
        <v>1</v>
      </c>
      <c r="H48" s="51"/>
      <c r="J48" s="52"/>
      <c r="K48" s="67"/>
      <c r="L48" s="52"/>
      <c r="M48" s="43"/>
      <c r="N48" s="53"/>
    </row>
    <row r="49" spans="2:14" s="7" customFormat="1" ht="15" customHeight="1" thickBot="1">
      <c r="B49" s="8"/>
      <c r="D49" s="9"/>
      <c r="F49" s="9"/>
      <c r="H49" s="9"/>
      <c r="J49" s="31"/>
      <c r="K49" s="66"/>
      <c r="L49" s="31"/>
      <c r="M49" s="40"/>
      <c r="N49" s="41"/>
    </row>
    <row r="50" spans="2:14" s="7" customFormat="1" ht="21" customHeight="1">
      <c r="B50" s="167" t="s">
        <v>10</v>
      </c>
      <c r="C50" s="168"/>
      <c r="D50" s="168"/>
      <c r="E50" s="168"/>
      <c r="F50" s="169"/>
      <c r="H50" s="9"/>
      <c r="J50" s="31"/>
      <c r="K50" s="66"/>
      <c r="L50" s="31"/>
      <c r="M50" s="40"/>
      <c r="N50" s="41"/>
    </row>
    <row r="51" spans="2:14" s="7" customFormat="1" ht="21" customHeight="1" thickBot="1">
      <c r="B51" s="158" t="s">
        <v>29</v>
      </c>
      <c r="C51" s="159"/>
      <c r="D51" s="159"/>
      <c r="E51" s="159"/>
      <c r="F51" s="160"/>
      <c r="H51" s="9"/>
      <c r="J51" s="31"/>
      <c r="K51" s="66"/>
      <c r="L51" s="31"/>
      <c r="M51" s="40"/>
      <c r="N51" s="41"/>
    </row>
    <row r="52" spans="2:14" s="7" customFormat="1" ht="21" customHeight="1" thickBot="1">
      <c r="B52" s="95"/>
      <c r="C52" s="156" t="s">
        <v>117</v>
      </c>
      <c r="D52" s="157"/>
      <c r="E52" s="156" t="s">
        <v>120</v>
      </c>
      <c r="F52" s="157"/>
      <c r="H52" s="9"/>
      <c r="J52" s="31"/>
      <c r="K52" s="66"/>
      <c r="L52" s="31"/>
      <c r="M52" s="40"/>
      <c r="N52" s="41"/>
    </row>
    <row r="53" spans="2:14" s="7" customFormat="1" ht="21" customHeight="1">
      <c r="B53" s="19" t="s">
        <v>11</v>
      </c>
      <c r="C53" s="17">
        <v>16</v>
      </c>
      <c r="D53" s="20">
        <f>C53/C56</f>
        <v>0.8</v>
      </c>
      <c r="E53" s="17">
        <v>17</v>
      </c>
      <c r="F53" s="20">
        <f>E53/E56</f>
        <v>0.53125</v>
      </c>
      <c r="H53" s="9"/>
      <c r="J53" s="31"/>
      <c r="K53" s="66"/>
      <c r="L53" s="31"/>
      <c r="M53" s="40"/>
      <c r="N53" s="41"/>
    </row>
    <row r="54" spans="2:14" s="7" customFormat="1" ht="21" customHeight="1">
      <c r="B54" s="19" t="s">
        <v>12</v>
      </c>
      <c r="C54" s="17">
        <v>4</v>
      </c>
      <c r="D54" s="20">
        <f>C54/C56</f>
        <v>0.2</v>
      </c>
      <c r="E54" s="17">
        <v>15</v>
      </c>
      <c r="F54" s="20">
        <f>E54/E56</f>
        <v>0.46875</v>
      </c>
      <c r="H54" s="9"/>
      <c r="J54" s="31"/>
      <c r="K54" s="66"/>
      <c r="L54" s="31"/>
      <c r="M54" s="40"/>
      <c r="N54" s="41"/>
    </row>
    <row r="55" spans="2:14" s="7" customFormat="1" ht="21" customHeight="1" thickBot="1">
      <c r="B55" s="57" t="s">
        <v>57</v>
      </c>
      <c r="C55" s="10">
        <v>0</v>
      </c>
      <c r="D55" s="21">
        <f>C55/C56</f>
        <v>0</v>
      </c>
      <c r="E55" s="10">
        <v>0</v>
      </c>
      <c r="F55" s="21">
        <f>E55/E56</f>
        <v>0</v>
      </c>
      <c r="H55" s="9"/>
      <c r="J55" s="31"/>
      <c r="K55" s="66"/>
      <c r="L55" s="31"/>
      <c r="M55" s="40"/>
      <c r="N55" s="41"/>
    </row>
    <row r="56" spans="2:14" s="50" customFormat="1" ht="21" customHeight="1" thickBot="1" thickTop="1">
      <c r="B56" s="47" t="s">
        <v>4</v>
      </c>
      <c r="C56" s="48">
        <f>SUM(C53:C55)</f>
        <v>20</v>
      </c>
      <c r="D56" s="49">
        <f>SUM(D53:D55)</f>
        <v>1</v>
      </c>
      <c r="E56" s="48">
        <f>SUM(E53:E55)</f>
        <v>32</v>
      </c>
      <c r="F56" s="49">
        <f>SUM(F53:F55)</f>
        <v>1</v>
      </c>
      <c r="H56" s="51"/>
      <c r="J56" s="52"/>
      <c r="K56" s="67"/>
      <c r="L56" s="52"/>
      <c r="M56" s="43"/>
      <c r="N56" s="53"/>
    </row>
    <row r="57" spans="2:14" s="7" customFormat="1" ht="15" customHeight="1" thickBot="1">
      <c r="B57" s="8"/>
      <c r="D57" s="9"/>
      <c r="F57" s="9"/>
      <c r="H57" s="9"/>
      <c r="J57" s="31"/>
      <c r="K57" s="66"/>
      <c r="L57" s="31"/>
      <c r="M57" s="40"/>
      <c r="N57" s="41"/>
    </row>
    <row r="58" spans="2:14" s="7" customFormat="1" ht="21" customHeight="1">
      <c r="B58" s="167" t="s">
        <v>60</v>
      </c>
      <c r="C58" s="168"/>
      <c r="D58" s="168"/>
      <c r="E58" s="168"/>
      <c r="F58" s="169"/>
      <c r="H58" s="9"/>
      <c r="J58" s="31"/>
      <c r="K58" s="66"/>
      <c r="L58" s="31"/>
      <c r="M58" s="40"/>
      <c r="N58" s="41"/>
    </row>
    <row r="59" spans="2:14" s="7" customFormat="1" ht="21" customHeight="1" thickBot="1">
      <c r="B59" s="158" t="s">
        <v>61</v>
      </c>
      <c r="C59" s="159"/>
      <c r="D59" s="159"/>
      <c r="E59" s="159"/>
      <c r="F59" s="160"/>
      <c r="H59" s="9"/>
      <c r="J59" s="31"/>
      <c r="K59" s="66"/>
      <c r="L59" s="31"/>
      <c r="M59" s="40"/>
      <c r="N59" s="41"/>
    </row>
    <row r="60" spans="2:14" s="7" customFormat="1" ht="21" customHeight="1" thickBot="1">
      <c r="B60" s="90"/>
      <c r="C60" s="156" t="s">
        <v>117</v>
      </c>
      <c r="D60" s="157"/>
      <c r="E60" s="156" t="s">
        <v>120</v>
      </c>
      <c r="F60" s="157"/>
      <c r="H60" s="9"/>
      <c r="J60" s="31"/>
      <c r="K60" s="66"/>
      <c r="L60" s="31"/>
      <c r="M60" s="40"/>
      <c r="N60" s="41"/>
    </row>
    <row r="61" spans="2:14" s="7" customFormat="1" ht="21" customHeight="1">
      <c r="B61" s="23" t="s">
        <v>14</v>
      </c>
      <c r="C61" s="24">
        <v>0</v>
      </c>
      <c r="D61" s="25">
        <f>C61/C66</f>
        <v>0</v>
      </c>
      <c r="E61" s="24">
        <v>0</v>
      </c>
      <c r="F61" s="25">
        <f>E61/E66</f>
        <v>0</v>
      </c>
      <c r="H61" s="9"/>
      <c r="J61" s="31"/>
      <c r="K61" s="66"/>
      <c r="L61" s="31"/>
      <c r="M61" s="40"/>
      <c r="N61" s="41"/>
    </row>
    <row r="62" spans="2:14" s="7" customFormat="1" ht="21" customHeight="1">
      <c r="B62" s="19" t="s">
        <v>15</v>
      </c>
      <c r="C62" s="17">
        <v>7</v>
      </c>
      <c r="D62" s="20">
        <f>C62/C66</f>
        <v>0.35</v>
      </c>
      <c r="E62" s="17">
        <v>5</v>
      </c>
      <c r="F62" s="20">
        <f>E62/E66</f>
        <v>0.15625</v>
      </c>
      <c r="H62" s="9"/>
      <c r="J62" s="31"/>
      <c r="K62" s="66"/>
      <c r="L62" s="31"/>
      <c r="M62" s="40"/>
      <c r="N62" s="41"/>
    </row>
    <row r="63" spans="2:14" s="7" customFormat="1" ht="21" customHeight="1">
      <c r="B63" s="19" t="s">
        <v>62</v>
      </c>
      <c r="C63" s="17">
        <v>6</v>
      </c>
      <c r="D63" s="20">
        <f>C63/C66</f>
        <v>0.3</v>
      </c>
      <c r="E63" s="17">
        <v>6</v>
      </c>
      <c r="F63" s="20">
        <f>E63/E66</f>
        <v>0.1875</v>
      </c>
      <c r="H63" s="9"/>
      <c r="J63" s="31"/>
      <c r="K63" s="66"/>
      <c r="L63" s="31"/>
      <c r="M63" s="40"/>
      <c r="N63" s="41"/>
    </row>
    <row r="64" spans="2:14" s="7" customFormat="1" ht="21" customHeight="1">
      <c r="B64" s="19" t="s">
        <v>17</v>
      </c>
      <c r="C64" s="17">
        <v>3</v>
      </c>
      <c r="D64" s="20">
        <f>C64/C66</f>
        <v>0.15</v>
      </c>
      <c r="E64" s="17">
        <v>6</v>
      </c>
      <c r="F64" s="20">
        <f>E64/E66</f>
        <v>0.1875</v>
      </c>
      <c r="H64" s="9"/>
      <c r="J64" s="31"/>
      <c r="K64" s="66"/>
      <c r="L64" s="31"/>
      <c r="M64" s="40"/>
      <c r="N64" s="41"/>
    </row>
    <row r="65" spans="2:14" s="7" customFormat="1" ht="21" customHeight="1" thickBot="1">
      <c r="B65" s="57" t="s">
        <v>57</v>
      </c>
      <c r="C65" s="10">
        <v>4</v>
      </c>
      <c r="D65" s="21">
        <f>C65/C66</f>
        <v>0.2</v>
      </c>
      <c r="E65" s="10">
        <v>15</v>
      </c>
      <c r="F65" s="21">
        <f>E65/E66</f>
        <v>0.46875</v>
      </c>
      <c r="H65" s="9"/>
      <c r="J65" s="31"/>
      <c r="K65" s="66"/>
      <c r="L65" s="31"/>
      <c r="M65" s="40"/>
      <c r="N65" s="41"/>
    </row>
    <row r="66" spans="2:14" s="7" customFormat="1" ht="21" customHeight="1" thickBot="1" thickTop="1">
      <c r="B66" s="47" t="s">
        <v>4</v>
      </c>
      <c r="C66" s="48">
        <f>SUM(C61:C65)</f>
        <v>20</v>
      </c>
      <c r="D66" s="49">
        <f>SUM(D61:D65)</f>
        <v>1</v>
      </c>
      <c r="E66" s="48">
        <f>SUM(E61:E65)</f>
        <v>32</v>
      </c>
      <c r="F66" s="49">
        <f>SUM(F61:F65)</f>
        <v>1</v>
      </c>
      <c r="H66" s="9"/>
      <c r="J66" s="31"/>
      <c r="K66" s="66"/>
      <c r="L66" s="31"/>
      <c r="M66" s="40"/>
      <c r="N66" s="41"/>
    </row>
    <row r="67" spans="2:14" s="7" customFormat="1" ht="15" customHeight="1" thickBot="1">
      <c r="B67" s="8"/>
      <c r="D67" s="9"/>
      <c r="F67" s="9"/>
      <c r="H67" s="9"/>
      <c r="J67" s="31"/>
      <c r="K67" s="66"/>
      <c r="L67" s="31"/>
      <c r="M67" s="72"/>
      <c r="N67" s="41"/>
    </row>
    <row r="68" spans="2:26" s="7" customFormat="1" ht="21" customHeight="1">
      <c r="B68" s="167" t="s">
        <v>63</v>
      </c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9"/>
    </row>
    <row r="69" spans="2:26" s="7" customFormat="1" ht="21" customHeight="1" thickBot="1">
      <c r="B69" s="158" t="s">
        <v>64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60"/>
    </row>
    <row r="70" spans="2:26" s="7" customFormat="1" ht="21" customHeight="1" thickBot="1">
      <c r="B70" s="191"/>
      <c r="C70" s="171" t="s">
        <v>14</v>
      </c>
      <c r="D70" s="170"/>
      <c r="E70" s="170"/>
      <c r="F70" s="172"/>
      <c r="G70" s="170" t="s">
        <v>15</v>
      </c>
      <c r="H70" s="170"/>
      <c r="I70" s="170"/>
      <c r="J70" s="170"/>
      <c r="K70" s="171" t="s">
        <v>16</v>
      </c>
      <c r="L70" s="170"/>
      <c r="M70" s="170"/>
      <c r="N70" s="172"/>
      <c r="O70" s="170" t="s">
        <v>17</v>
      </c>
      <c r="P70" s="170"/>
      <c r="Q70" s="170"/>
      <c r="R70" s="170"/>
      <c r="S70" s="171" t="s">
        <v>57</v>
      </c>
      <c r="T70" s="170"/>
      <c r="U70" s="170"/>
      <c r="V70" s="172"/>
      <c r="W70" s="174" t="s">
        <v>4</v>
      </c>
      <c r="X70" s="174"/>
      <c r="Y70" s="174"/>
      <c r="Z70" s="175"/>
    </row>
    <row r="71" spans="2:26" s="7" customFormat="1" ht="21" customHeight="1" thickBot="1">
      <c r="B71" s="192"/>
      <c r="C71" s="176" t="s">
        <v>117</v>
      </c>
      <c r="D71" s="157"/>
      <c r="E71" s="176" t="s">
        <v>120</v>
      </c>
      <c r="F71" s="157"/>
      <c r="G71" s="176" t="s">
        <v>117</v>
      </c>
      <c r="H71" s="157"/>
      <c r="I71" s="176" t="s">
        <v>120</v>
      </c>
      <c r="J71" s="157"/>
      <c r="K71" s="176" t="s">
        <v>117</v>
      </c>
      <c r="L71" s="157"/>
      <c r="M71" s="176" t="s">
        <v>120</v>
      </c>
      <c r="N71" s="157"/>
      <c r="O71" s="176" t="s">
        <v>117</v>
      </c>
      <c r="P71" s="157"/>
      <c r="Q71" s="176" t="s">
        <v>120</v>
      </c>
      <c r="R71" s="157"/>
      <c r="S71" s="176" t="s">
        <v>117</v>
      </c>
      <c r="T71" s="157"/>
      <c r="U71" s="176" t="s">
        <v>120</v>
      </c>
      <c r="V71" s="157"/>
      <c r="W71" s="176" t="s">
        <v>117</v>
      </c>
      <c r="X71" s="157"/>
      <c r="Y71" s="176" t="s">
        <v>120</v>
      </c>
      <c r="Z71" s="157"/>
    </row>
    <row r="72" spans="2:30" s="7" customFormat="1" ht="28.5" customHeight="1">
      <c r="B72" s="22" t="s">
        <v>22</v>
      </c>
      <c r="C72" s="108">
        <v>0</v>
      </c>
      <c r="D72" s="56">
        <f aca="true" t="shared" si="2" ref="D72:D78">C72/W72</f>
        <v>0</v>
      </c>
      <c r="E72" s="55">
        <v>0</v>
      </c>
      <c r="F72" s="106">
        <f aca="true" t="shared" si="3" ref="F72:F78">E72/Y72</f>
        <v>0</v>
      </c>
      <c r="G72" s="55">
        <v>7</v>
      </c>
      <c r="H72" s="15">
        <f aca="true" t="shared" si="4" ref="H72:H78">G72/W72</f>
        <v>0.35</v>
      </c>
      <c r="I72" s="55">
        <v>10</v>
      </c>
      <c r="J72" s="15">
        <f aca="true" t="shared" si="5" ref="J72:J78">I72/Y72</f>
        <v>0.3125</v>
      </c>
      <c r="K72" s="55">
        <v>9</v>
      </c>
      <c r="L72" s="106">
        <f aca="true" t="shared" si="6" ref="L72:L78">K72/W72</f>
        <v>0.45</v>
      </c>
      <c r="M72" s="55">
        <v>14</v>
      </c>
      <c r="N72" s="106">
        <f aca="true" t="shared" si="7" ref="N72:N78">M72/Y72</f>
        <v>0.4375</v>
      </c>
      <c r="O72" s="55">
        <v>4</v>
      </c>
      <c r="P72" s="15">
        <f aca="true" t="shared" si="8" ref="P72:P78">O72/W72</f>
        <v>0.2</v>
      </c>
      <c r="Q72" s="55">
        <v>8</v>
      </c>
      <c r="R72" s="15">
        <f aca="true" t="shared" si="9" ref="R72:R78">Q72/Y72</f>
        <v>0.25</v>
      </c>
      <c r="S72" s="117">
        <v>0</v>
      </c>
      <c r="T72" s="106">
        <f aca="true" t="shared" si="10" ref="T72:T78">S72/W72</f>
        <v>0</v>
      </c>
      <c r="U72" s="117">
        <v>0</v>
      </c>
      <c r="V72" s="106">
        <f aca="true" t="shared" si="11" ref="V72:V78">U72/Y72</f>
        <v>0</v>
      </c>
      <c r="W72" s="116">
        <f aca="true" t="shared" si="12" ref="W72:W78">O72+K72+G72+C72+S72</f>
        <v>20</v>
      </c>
      <c r="X72" s="45">
        <f aca="true" t="shared" si="13" ref="X72:X78">D72+H72+L72+P72+T72</f>
        <v>1</v>
      </c>
      <c r="Y72" s="116">
        <f aca="true" t="shared" si="14" ref="Y72:Y78">Q72+M72+I72+E72+U72</f>
        <v>32</v>
      </c>
      <c r="Z72" s="45">
        <f aca="true" t="shared" si="15" ref="Z72:Z78">F72+J72+N72+R72+V72</f>
        <v>1</v>
      </c>
      <c r="AA72" s="14"/>
      <c r="AB72" s="14"/>
      <c r="AC72" s="14"/>
      <c r="AD72" s="12"/>
    </row>
    <row r="73" spans="2:30" s="7" customFormat="1" ht="28.5" customHeight="1">
      <c r="B73" s="22" t="s">
        <v>18</v>
      </c>
      <c r="C73" s="108">
        <v>0</v>
      </c>
      <c r="D73" s="56">
        <f t="shared" si="2"/>
        <v>0</v>
      </c>
      <c r="E73" s="55">
        <v>0</v>
      </c>
      <c r="F73" s="106">
        <f t="shared" si="3"/>
        <v>0</v>
      </c>
      <c r="G73" s="55">
        <v>5</v>
      </c>
      <c r="H73" s="15">
        <f t="shared" si="4"/>
        <v>0.25</v>
      </c>
      <c r="I73" s="55">
        <v>5</v>
      </c>
      <c r="J73" s="15">
        <f t="shared" si="5"/>
        <v>0.15625</v>
      </c>
      <c r="K73" s="55">
        <v>9</v>
      </c>
      <c r="L73" s="106">
        <f t="shared" si="6"/>
        <v>0.45</v>
      </c>
      <c r="M73" s="55">
        <v>10</v>
      </c>
      <c r="N73" s="106">
        <f t="shared" si="7"/>
        <v>0.3125</v>
      </c>
      <c r="O73" s="55">
        <v>6</v>
      </c>
      <c r="P73" s="15">
        <f t="shared" si="8"/>
        <v>0.3</v>
      </c>
      <c r="Q73" s="55">
        <v>17</v>
      </c>
      <c r="R73" s="15">
        <f t="shared" si="9"/>
        <v>0.53125</v>
      </c>
      <c r="S73" s="70">
        <v>0</v>
      </c>
      <c r="T73" s="106">
        <f t="shared" si="10"/>
        <v>0</v>
      </c>
      <c r="U73" s="70">
        <v>0</v>
      </c>
      <c r="V73" s="106">
        <f t="shared" si="11"/>
        <v>0</v>
      </c>
      <c r="W73" s="69">
        <f t="shared" si="12"/>
        <v>20</v>
      </c>
      <c r="X73" s="45">
        <f t="shared" si="13"/>
        <v>1</v>
      </c>
      <c r="Y73" s="69">
        <f t="shared" si="14"/>
        <v>32</v>
      </c>
      <c r="Z73" s="45">
        <f t="shared" si="15"/>
        <v>1</v>
      </c>
      <c r="AA73" s="14"/>
      <c r="AB73" s="14"/>
      <c r="AC73" s="14"/>
      <c r="AD73" s="12"/>
    </row>
    <row r="74" spans="2:30" s="7" customFormat="1" ht="28.5" customHeight="1">
      <c r="B74" s="22" t="s">
        <v>19</v>
      </c>
      <c r="C74" s="108">
        <v>0</v>
      </c>
      <c r="D74" s="56">
        <f t="shared" si="2"/>
        <v>0</v>
      </c>
      <c r="E74" s="55">
        <v>0</v>
      </c>
      <c r="F74" s="106">
        <f t="shared" si="3"/>
        <v>0</v>
      </c>
      <c r="G74" s="55">
        <v>2</v>
      </c>
      <c r="H74" s="15">
        <f t="shared" si="4"/>
        <v>0.1</v>
      </c>
      <c r="I74" s="55">
        <v>5</v>
      </c>
      <c r="J74" s="15">
        <f t="shared" si="5"/>
        <v>0.15625</v>
      </c>
      <c r="K74" s="55">
        <v>10</v>
      </c>
      <c r="L74" s="106">
        <f t="shared" si="6"/>
        <v>0.5</v>
      </c>
      <c r="M74" s="55">
        <v>10</v>
      </c>
      <c r="N74" s="106">
        <f t="shared" si="7"/>
        <v>0.3125</v>
      </c>
      <c r="O74" s="55">
        <v>8</v>
      </c>
      <c r="P74" s="15">
        <f t="shared" si="8"/>
        <v>0.4</v>
      </c>
      <c r="Q74" s="55">
        <v>17</v>
      </c>
      <c r="R74" s="15">
        <f t="shared" si="9"/>
        <v>0.53125</v>
      </c>
      <c r="S74" s="70">
        <v>0</v>
      </c>
      <c r="T74" s="106">
        <f t="shared" si="10"/>
        <v>0</v>
      </c>
      <c r="U74" s="70">
        <v>0</v>
      </c>
      <c r="V74" s="106">
        <f t="shared" si="11"/>
        <v>0</v>
      </c>
      <c r="W74" s="69">
        <f t="shared" si="12"/>
        <v>20</v>
      </c>
      <c r="X74" s="45">
        <f t="shared" si="13"/>
        <v>1</v>
      </c>
      <c r="Y74" s="69">
        <f t="shared" si="14"/>
        <v>32</v>
      </c>
      <c r="Z74" s="45">
        <f t="shared" si="15"/>
        <v>1</v>
      </c>
      <c r="AA74" s="14"/>
      <c r="AB74" s="14"/>
      <c r="AC74" s="14"/>
      <c r="AD74" s="12"/>
    </row>
    <row r="75" spans="2:30" s="7" customFormat="1" ht="28.5" customHeight="1">
      <c r="B75" s="22" t="s">
        <v>65</v>
      </c>
      <c r="C75" s="108">
        <v>0</v>
      </c>
      <c r="D75" s="56">
        <f t="shared" si="2"/>
        <v>0</v>
      </c>
      <c r="E75" s="55">
        <v>0</v>
      </c>
      <c r="F75" s="106">
        <f t="shared" si="3"/>
        <v>0</v>
      </c>
      <c r="G75" s="55">
        <v>4</v>
      </c>
      <c r="H75" s="15">
        <f t="shared" si="4"/>
        <v>0.2</v>
      </c>
      <c r="I75" s="55">
        <v>7</v>
      </c>
      <c r="J75" s="15">
        <f t="shared" si="5"/>
        <v>0.21875</v>
      </c>
      <c r="K75" s="55">
        <v>9</v>
      </c>
      <c r="L75" s="106">
        <f t="shared" si="6"/>
        <v>0.45</v>
      </c>
      <c r="M75" s="55">
        <v>11</v>
      </c>
      <c r="N75" s="106">
        <f t="shared" si="7"/>
        <v>0.34375</v>
      </c>
      <c r="O75" s="55">
        <v>7</v>
      </c>
      <c r="P75" s="15">
        <f t="shared" si="8"/>
        <v>0.35</v>
      </c>
      <c r="Q75" s="55">
        <v>14</v>
      </c>
      <c r="R75" s="15">
        <f t="shared" si="9"/>
        <v>0.4375</v>
      </c>
      <c r="S75" s="70">
        <v>0</v>
      </c>
      <c r="T75" s="106">
        <f t="shared" si="10"/>
        <v>0</v>
      </c>
      <c r="U75" s="70">
        <v>0</v>
      </c>
      <c r="V75" s="106">
        <f t="shared" si="11"/>
        <v>0</v>
      </c>
      <c r="W75" s="69">
        <f t="shared" si="12"/>
        <v>20</v>
      </c>
      <c r="X75" s="45">
        <f t="shared" si="13"/>
        <v>1</v>
      </c>
      <c r="Y75" s="69">
        <f t="shared" si="14"/>
        <v>32</v>
      </c>
      <c r="Z75" s="45">
        <f t="shared" si="15"/>
        <v>1</v>
      </c>
      <c r="AA75" s="14"/>
      <c r="AB75" s="14"/>
      <c r="AC75" s="14"/>
      <c r="AD75" s="12"/>
    </row>
    <row r="76" spans="2:30" s="7" customFormat="1" ht="28.5" customHeight="1">
      <c r="B76" s="22" t="s">
        <v>66</v>
      </c>
      <c r="C76" s="108">
        <v>0</v>
      </c>
      <c r="D76" s="56">
        <f t="shared" si="2"/>
        <v>0</v>
      </c>
      <c r="E76" s="55">
        <v>0</v>
      </c>
      <c r="F76" s="106">
        <f t="shared" si="3"/>
        <v>0</v>
      </c>
      <c r="G76" s="55">
        <v>5</v>
      </c>
      <c r="H76" s="15">
        <f t="shared" si="4"/>
        <v>0.25</v>
      </c>
      <c r="I76" s="55">
        <v>5</v>
      </c>
      <c r="J76" s="15">
        <f t="shared" si="5"/>
        <v>0.15625</v>
      </c>
      <c r="K76" s="55">
        <v>5</v>
      </c>
      <c r="L76" s="106">
        <f t="shared" si="6"/>
        <v>0.25</v>
      </c>
      <c r="M76" s="55">
        <v>13</v>
      </c>
      <c r="N76" s="106">
        <f t="shared" si="7"/>
        <v>0.40625</v>
      </c>
      <c r="O76" s="55">
        <v>9</v>
      </c>
      <c r="P76" s="15">
        <f t="shared" si="8"/>
        <v>0.45</v>
      </c>
      <c r="Q76" s="55">
        <v>12</v>
      </c>
      <c r="R76" s="15">
        <f t="shared" si="9"/>
        <v>0.375</v>
      </c>
      <c r="S76" s="70">
        <v>1</v>
      </c>
      <c r="T76" s="106">
        <f t="shared" si="10"/>
        <v>0.05</v>
      </c>
      <c r="U76" s="70">
        <v>2</v>
      </c>
      <c r="V76" s="106">
        <f t="shared" si="11"/>
        <v>0.0625</v>
      </c>
      <c r="W76" s="69">
        <f t="shared" si="12"/>
        <v>20</v>
      </c>
      <c r="X76" s="45">
        <f t="shared" si="13"/>
        <v>1</v>
      </c>
      <c r="Y76" s="69">
        <f t="shared" si="14"/>
        <v>32</v>
      </c>
      <c r="Z76" s="45">
        <f t="shared" si="15"/>
        <v>1</v>
      </c>
      <c r="AA76" s="14"/>
      <c r="AB76" s="14"/>
      <c r="AC76" s="14"/>
      <c r="AD76" s="12"/>
    </row>
    <row r="77" spans="2:30" s="7" customFormat="1" ht="28.5" customHeight="1">
      <c r="B77" s="22" t="s">
        <v>67</v>
      </c>
      <c r="C77" s="108">
        <v>2</v>
      </c>
      <c r="D77" s="56">
        <f t="shared" si="2"/>
        <v>0.1</v>
      </c>
      <c r="E77" s="55">
        <v>0</v>
      </c>
      <c r="F77" s="106">
        <f t="shared" si="3"/>
        <v>0</v>
      </c>
      <c r="G77" s="55">
        <v>4</v>
      </c>
      <c r="H77" s="15">
        <f t="shared" si="4"/>
        <v>0.2</v>
      </c>
      <c r="I77" s="55">
        <v>12</v>
      </c>
      <c r="J77" s="15">
        <f t="shared" si="5"/>
        <v>0.375</v>
      </c>
      <c r="K77" s="55">
        <v>11</v>
      </c>
      <c r="L77" s="106">
        <f t="shared" si="6"/>
        <v>0.55</v>
      </c>
      <c r="M77" s="55">
        <v>13</v>
      </c>
      <c r="N77" s="106">
        <f t="shared" si="7"/>
        <v>0.40625</v>
      </c>
      <c r="O77" s="55">
        <v>0</v>
      </c>
      <c r="P77" s="15">
        <f t="shared" si="8"/>
        <v>0</v>
      </c>
      <c r="Q77" s="55">
        <v>7</v>
      </c>
      <c r="R77" s="15">
        <f t="shared" si="9"/>
        <v>0.21875</v>
      </c>
      <c r="S77" s="70">
        <v>3</v>
      </c>
      <c r="T77" s="106">
        <f t="shared" si="10"/>
        <v>0.15</v>
      </c>
      <c r="U77" s="70">
        <v>0</v>
      </c>
      <c r="V77" s="106">
        <f t="shared" si="11"/>
        <v>0</v>
      </c>
      <c r="W77" s="69">
        <f t="shared" si="12"/>
        <v>20</v>
      </c>
      <c r="X77" s="45">
        <f t="shared" si="13"/>
        <v>1</v>
      </c>
      <c r="Y77" s="69">
        <f t="shared" si="14"/>
        <v>32</v>
      </c>
      <c r="Z77" s="45">
        <f t="shared" si="15"/>
        <v>1</v>
      </c>
      <c r="AA77" s="13"/>
      <c r="AB77" s="13"/>
      <c r="AC77" s="13"/>
      <c r="AD77" s="12"/>
    </row>
    <row r="78" spans="2:30" s="7" customFormat="1" ht="28.5" customHeight="1" thickBot="1">
      <c r="B78" s="102" t="s">
        <v>72</v>
      </c>
      <c r="C78" s="109">
        <v>2</v>
      </c>
      <c r="D78" s="87">
        <f t="shared" si="2"/>
        <v>0.1</v>
      </c>
      <c r="E78" s="101">
        <v>0</v>
      </c>
      <c r="F78" s="107">
        <f t="shared" si="3"/>
        <v>0</v>
      </c>
      <c r="G78" s="101">
        <v>7</v>
      </c>
      <c r="H78" s="88">
        <f t="shared" si="4"/>
        <v>0.35</v>
      </c>
      <c r="I78" s="101">
        <v>12</v>
      </c>
      <c r="J78" s="88">
        <f t="shared" si="5"/>
        <v>0.375</v>
      </c>
      <c r="K78" s="101">
        <v>8</v>
      </c>
      <c r="L78" s="107">
        <f t="shared" si="6"/>
        <v>0.4</v>
      </c>
      <c r="M78" s="101">
        <v>11</v>
      </c>
      <c r="N78" s="107">
        <f t="shared" si="7"/>
        <v>0.34375</v>
      </c>
      <c r="O78" s="101">
        <v>2</v>
      </c>
      <c r="P78" s="88">
        <f t="shared" si="8"/>
        <v>0.1</v>
      </c>
      <c r="Q78" s="101">
        <v>9</v>
      </c>
      <c r="R78" s="88">
        <f t="shared" si="9"/>
        <v>0.28125</v>
      </c>
      <c r="S78" s="118">
        <v>1</v>
      </c>
      <c r="T78" s="107">
        <f t="shared" si="10"/>
        <v>0.05</v>
      </c>
      <c r="U78" s="118">
        <v>0</v>
      </c>
      <c r="V78" s="107">
        <f t="shared" si="11"/>
        <v>0</v>
      </c>
      <c r="W78" s="78">
        <f t="shared" si="12"/>
        <v>20</v>
      </c>
      <c r="X78" s="46">
        <f t="shared" si="13"/>
        <v>1</v>
      </c>
      <c r="Y78" s="78">
        <f t="shared" si="14"/>
        <v>32</v>
      </c>
      <c r="Z78" s="46">
        <f t="shared" si="15"/>
        <v>1</v>
      </c>
      <c r="AA78" s="13"/>
      <c r="AB78" s="13"/>
      <c r="AC78" s="13"/>
      <c r="AD78" s="12"/>
    </row>
    <row r="79" spans="2:20" s="17" customFormat="1" ht="18" customHeight="1" thickBot="1">
      <c r="B79" s="73"/>
      <c r="C79" s="16"/>
      <c r="D79" s="15"/>
      <c r="E79" s="16"/>
      <c r="F79" s="15"/>
      <c r="G79" s="16"/>
      <c r="H79" s="15"/>
      <c r="I79" s="16"/>
      <c r="J79" s="15"/>
      <c r="K79" s="68"/>
      <c r="L79" s="15"/>
      <c r="M79" s="74"/>
      <c r="N79" s="75"/>
      <c r="O79" s="73"/>
      <c r="P79" s="76"/>
      <c r="Q79" s="76"/>
      <c r="R79" s="76"/>
      <c r="S79" s="76"/>
      <c r="T79" s="77"/>
    </row>
    <row r="80" spans="2:26" s="7" customFormat="1" ht="21" customHeight="1">
      <c r="B80" s="167" t="s">
        <v>68</v>
      </c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9"/>
    </row>
    <row r="81" spans="2:26" s="7" customFormat="1" ht="21" customHeight="1" thickBot="1">
      <c r="B81" s="158" t="s">
        <v>69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60"/>
    </row>
    <row r="82" spans="2:26" s="7" customFormat="1" ht="21" customHeight="1" thickBot="1">
      <c r="B82" s="191"/>
      <c r="C82" s="171" t="s">
        <v>14</v>
      </c>
      <c r="D82" s="170"/>
      <c r="E82" s="170"/>
      <c r="F82" s="172"/>
      <c r="G82" s="170" t="s">
        <v>15</v>
      </c>
      <c r="H82" s="170"/>
      <c r="I82" s="170"/>
      <c r="J82" s="170"/>
      <c r="K82" s="171" t="s">
        <v>16</v>
      </c>
      <c r="L82" s="170"/>
      <c r="M82" s="170"/>
      <c r="N82" s="172"/>
      <c r="O82" s="170" t="s">
        <v>17</v>
      </c>
      <c r="P82" s="170"/>
      <c r="Q82" s="170"/>
      <c r="R82" s="170"/>
      <c r="S82" s="171" t="s">
        <v>57</v>
      </c>
      <c r="T82" s="170"/>
      <c r="U82" s="170"/>
      <c r="V82" s="172"/>
      <c r="W82" s="174" t="s">
        <v>4</v>
      </c>
      <c r="X82" s="174"/>
      <c r="Y82" s="174"/>
      <c r="Z82" s="175"/>
    </row>
    <row r="83" spans="2:26" s="7" customFormat="1" ht="21" customHeight="1" thickBot="1">
      <c r="B83" s="192"/>
      <c r="C83" s="176" t="s">
        <v>117</v>
      </c>
      <c r="D83" s="157"/>
      <c r="E83" s="176" t="s">
        <v>120</v>
      </c>
      <c r="F83" s="157"/>
      <c r="G83" s="176" t="s">
        <v>117</v>
      </c>
      <c r="H83" s="157"/>
      <c r="I83" s="176" t="s">
        <v>120</v>
      </c>
      <c r="J83" s="157"/>
      <c r="K83" s="176" t="s">
        <v>117</v>
      </c>
      <c r="L83" s="157"/>
      <c r="M83" s="176" t="s">
        <v>120</v>
      </c>
      <c r="N83" s="157"/>
      <c r="O83" s="176" t="s">
        <v>117</v>
      </c>
      <c r="P83" s="157"/>
      <c r="Q83" s="176" t="s">
        <v>120</v>
      </c>
      <c r="R83" s="157"/>
      <c r="S83" s="176" t="s">
        <v>117</v>
      </c>
      <c r="T83" s="157"/>
      <c r="U83" s="176" t="s">
        <v>120</v>
      </c>
      <c r="V83" s="157"/>
      <c r="W83" s="176" t="s">
        <v>117</v>
      </c>
      <c r="X83" s="157"/>
      <c r="Y83" s="176" t="s">
        <v>120</v>
      </c>
      <c r="Z83" s="157"/>
    </row>
    <row r="84" spans="2:30" s="7" customFormat="1" ht="28.5" customHeight="1">
      <c r="B84" s="22" t="s">
        <v>70</v>
      </c>
      <c r="C84" s="55">
        <v>0</v>
      </c>
      <c r="D84" s="106">
        <f>C84/W84</f>
        <v>0</v>
      </c>
      <c r="E84" s="55">
        <v>0</v>
      </c>
      <c r="F84" s="106">
        <f>E84/$Y84</f>
        <v>0</v>
      </c>
      <c r="G84" s="55">
        <v>2</v>
      </c>
      <c r="H84" s="15">
        <f>G84/$W$84</f>
        <v>0.1</v>
      </c>
      <c r="I84" s="55">
        <v>6</v>
      </c>
      <c r="J84" s="15">
        <f>I84/$Y84</f>
        <v>0.1875</v>
      </c>
      <c r="K84" s="55">
        <v>6</v>
      </c>
      <c r="L84" s="106">
        <f>K84/$W$84</f>
        <v>0.3</v>
      </c>
      <c r="M84" s="55">
        <v>12</v>
      </c>
      <c r="N84" s="106">
        <f>M84/$Y84</f>
        <v>0.375</v>
      </c>
      <c r="O84" s="55">
        <v>11</v>
      </c>
      <c r="P84" s="15">
        <f>O84/$W$84</f>
        <v>0.55</v>
      </c>
      <c r="Q84" s="55">
        <v>14</v>
      </c>
      <c r="R84" s="15">
        <f>Q84/$Y84</f>
        <v>0.4375</v>
      </c>
      <c r="S84" s="70">
        <v>1</v>
      </c>
      <c r="T84" s="106">
        <f>S84/$W$84</f>
        <v>0.05</v>
      </c>
      <c r="U84" s="70">
        <v>0</v>
      </c>
      <c r="V84" s="106">
        <f>U84/$Y84</f>
        <v>0</v>
      </c>
      <c r="W84" s="69">
        <f>O84+K84+G84+C84+S84</f>
        <v>20</v>
      </c>
      <c r="X84" s="45">
        <f>D84+H84+L84+P84+T84</f>
        <v>1</v>
      </c>
      <c r="Y84" s="69">
        <f>Q84+M84+I84+E84+U84</f>
        <v>32</v>
      </c>
      <c r="Z84" s="45">
        <f>F84+J84+N84+R84+V84</f>
        <v>1</v>
      </c>
      <c r="AA84" s="13"/>
      <c r="AB84" s="13"/>
      <c r="AC84" s="13"/>
      <c r="AD84" s="12"/>
    </row>
    <row r="85" spans="2:30" s="7" customFormat="1" ht="28.5" customHeight="1">
      <c r="B85" s="22" t="s">
        <v>21</v>
      </c>
      <c r="C85" s="55">
        <v>0</v>
      </c>
      <c r="D85" s="106">
        <f>C85/W85</f>
        <v>0</v>
      </c>
      <c r="E85" s="55">
        <v>0</v>
      </c>
      <c r="F85" s="106">
        <f>E85/$Y85</f>
        <v>0</v>
      </c>
      <c r="G85" s="55">
        <v>3</v>
      </c>
      <c r="H85" s="15">
        <f>G85/$W$84</f>
        <v>0.15</v>
      </c>
      <c r="I85" s="55">
        <v>6</v>
      </c>
      <c r="J85" s="15">
        <f>I85/$Y85</f>
        <v>0.1875</v>
      </c>
      <c r="K85" s="55">
        <v>7</v>
      </c>
      <c r="L85" s="106">
        <f>K85/$W$84</f>
        <v>0.35</v>
      </c>
      <c r="M85" s="55">
        <v>10</v>
      </c>
      <c r="N85" s="106">
        <f>M85/$Y85</f>
        <v>0.3125</v>
      </c>
      <c r="O85" s="55">
        <v>9</v>
      </c>
      <c r="P85" s="15">
        <f>O85/$W$84</f>
        <v>0.45</v>
      </c>
      <c r="Q85" s="55">
        <v>15</v>
      </c>
      <c r="R85" s="15">
        <f>Q85/$Y85</f>
        <v>0.46875</v>
      </c>
      <c r="S85" s="55">
        <v>1</v>
      </c>
      <c r="T85" s="106">
        <f>S85/$W$84</f>
        <v>0.05</v>
      </c>
      <c r="U85" s="55">
        <v>1</v>
      </c>
      <c r="V85" s="106">
        <f>U85/$Y85</f>
        <v>0.03125</v>
      </c>
      <c r="W85" s="69">
        <f>O85+K85+G85+C85+S85</f>
        <v>20</v>
      </c>
      <c r="X85" s="45">
        <f>D85+H85+L85+P85+T85</f>
        <v>1</v>
      </c>
      <c r="Y85" s="69">
        <f>Q85+M85+I85+E85+U85</f>
        <v>32</v>
      </c>
      <c r="Z85" s="45">
        <f>F85+J85+N85+R85+V85</f>
        <v>1</v>
      </c>
      <c r="AA85" s="13"/>
      <c r="AB85" s="13"/>
      <c r="AC85" s="13"/>
      <c r="AD85" s="12"/>
    </row>
    <row r="86" spans="2:30" s="7" customFormat="1" ht="28.5" customHeight="1" thickBot="1">
      <c r="B86" s="102" t="s">
        <v>71</v>
      </c>
      <c r="C86" s="101">
        <v>0</v>
      </c>
      <c r="D86" s="107">
        <f>C86/W86</f>
        <v>0</v>
      </c>
      <c r="E86" s="101">
        <v>0</v>
      </c>
      <c r="F86" s="106">
        <f>E86/$Y86</f>
        <v>0</v>
      </c>
      <c r="G86" s="101">
        <v>2</v>
      </c>
      <c r="H86" s="88">
        <f>G86/$W$84</f>
        <v>0.1</v>
      </c>
      <c r="I86" s="101">
        <v>5</v>
      </c>
      <c r="J86" s="88">
        <f>I86/$Y86</f>
        <v>0.15625</v>
      </c>
      <c r="K86" s="101">
        <v>5</v>
      </c>
      <c r="L86" s="107">
        <f>K86/$W$84</f>
        <v>0.25</v>
      </c>
      <c r="M86" s="101">
        <v>9</v>
      </c>
      <c r="N86" s="107">
        <f>M86/$Y86</f>
        <v>0.28125</v>
      </c>
      <c r="O86" s="101">
        <v>12</v>
      </c>
      <c r="P86" s="88">
        <f>O86/$W$84</f>
        <v>0.6</v>
      </c>
      <c r="Q86" s="101">
        <v>17</v>
      </c>
      <c r="R86" s="88">
        <f>Q86/$Y86</f>
        <v>0.53125</v>
      </c>
      <c r="S86" s="101">
        <v>1</v>
      </c>
      <c r="T86" s="107">
        <f>S86/$W$84</f>
        <v>0.05</v>
      </c>
      <c r="U86" s="101">
        <v>1</v>
      </c>
      <c r="V86" s="107">
        <f>U86/$Y86</f>
        <v>0.03125</v>
      </c>
      <c r="W86" s="78">
        <f>O86+K86+G86+C86+S86</f>
        <v>20</v>
      </c>
      <c r="X86" s="46">
        <f>D86+H86+L86+P86+T86</f>
        <v>1</v>
      </c>
      <c r="Y86" s="78">
        <f>Q86+M86+I86+E86+U86</f>
        <v>32</v>
      </c>
      <c r="Z86" s="46">
        <f>F86+J86+N86+R86+V86</f>
        <v>1</v>
      </c>
      <c r="AA86" s="13"/>
      <c r="AB86" s="13"/>
      <c r="AC86" s="13"/>
      <c r="AD86" s="12"/>
    </row>
    <row r="87" spans="2:14" s="7" customFormat="1" ht="15" customHeight="1" thickBot="1">
      <c r="B87" s="8"/>
      <c r="D87" s="9"/>
      <c r="F87" s="9"/>
      <c r="H87" s="9"/>
      <c r="J87" s="31"/>
      <c r="K87" s="66"/>
      <c r="L87" s="31"/>
      <c r="M87" s="72"/>
      <c r="N87" s="41"/>
    </row>
    <row r="88" spans="2:26" s="7" customFormat="1" ht="21" customHeight="1">
      <c r="B88" s="167" t="s">
        <v>23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9"/>
    </row>
    <row r="89" spans="2:26" s="7" customFormat="1" ht="21" customHeight="1" thickBot="1">
      <c r="B89" s="158" t="s">
        <v>30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60"/>
    </row>
    <row r="90" spans="2:26" s="7" customFormat="1" ht="21" customHeight="1" thickBot="1">
      <c r="B90" s="191"/>
      <c r="C90" s="171" t="s">
        <v>14</v>
      </c>
      <c r="D90" s="170"/>
      <c r="E90" s="170"/>
      <c r="F90" s="172"/>
      <c r="G90" s="170" t="s">
        <v>15</v>
      </c>
      <c r="H90" s="170"/>
      <c r="I90" s="170"/>
      <c r="J90" s="170"/>
      <c r="K90" s="171" t="s">
        <v>16</v>
      </c>
      <c r="L90" s="170"/>
      <c r="M90" s="170"/>
      <c r="N90" s="172"/>
      <c r="O90" s="170" t="s">
        <v>17</v>
      </c>
      <c r="P90" s="170"/>
      <c r="Q90" s="170"/>
      <c r="R90" s="170"/>
      <c r="S90" s="171" t="s">
        <v>57</v>
      </c>
      <c r="T90" s="170"/>
      <c r="U90" s="170"/>
      <c r="V90" s="172"/>
      <c r="W90" s="173" t="s">
        <v>4</v>
      </c>
      <c r="X90" s="174"/>
      <c r="Y90" s="174"/>
      <c r="Z90" s="175"/>
    </row>
    <row r="91" spans="2:26" s="7" customFormat="1" ht="21" customHeight="1" thickBot="1">
      <c r="B91" s="192"/>
      <c r="C91" s="176" t="s">
        <v>117</v>
      </c>
      <c r="D91" s="157"/>
      <c r="E91" s="176" t="s">
        <v>120</v>
      </c>
      <c r="F91" s="157"/>
      <c r="G91" s="176" t="s">
        <v>117</v>
      </c>
      <c r="H91" s="157"/>
      <c r="I91" s="176" t="s">
        <v>120</v>
      </c>
      <c r="J91" s="157"/>
      <c r="K91" s="176" t="s">
        <v>117</v>
      </c>
      <c r="L91" s="157"/>
      <c r="M91" s="176" t="s">
        <v>120</v>
      </c>
      <c r="N91" s="157"/>
      <c r="O91" s="176" t="s">
        <v>117</v>
      </c>
      <c r="P91" s="157"/>
      <c r="Q91" s="176" t="s">
        <v>120</v>
      </c>
      <c r="R91" s="157"/>
      <c r="S91" s="176" t="s">
        <v>117</v>
      </c>
      <c r="T91" s="157"/>
      <c r="U91" s="176" t="s">
        <v>120</v>
      </c>
      <c r="V91" s="157"/>
      <c r="W91" s="176" t="s">
        <v>117</v>
      </c>
      <c r="X91" s="157"/>
      <c r="Y91" s="176" t="s">
        <v>120</v>
      </c>
      <c r="Z91" s="157"/>
    </row>
    <row r="92" spans="2:26" s="7" customFormat="1" ht="28.5" customHeight="1" thickBot="1">
      <c r="B92" s="134" t="s">
        <v>24</v>
      </c>
      <c r="C92" s="60">
        <v>0</v>
      </c>
      <c r="D92" s="111">
        <f>C92/W92</f>
        <v>0</v>
      </c>
      <c r="E92" s="60">
        <v>0</v>
      </c>
      <c r="F92" s="111">
        <f>E92/Y92</f>
        <v>0</v>
      </c>
      <c r="G92" s="60">
        <v>2</v>
      </c>
      <c r="H92" s="42">
        <f>G92/W92</f>
        <v>0.1</v>
      </c>
      <c r="I92" s="60">
        <v>7</v>
      </c>
      <c r="J92" s="42">
        <f>I92/Y92</f>
        <v>0.21875</v>
      </c>
      <c r="K92" s="60">
        <v>10</v>
      </c>
      <c r="L92" s="111">
        <f>K92/W92</f>
        <v>0.5</v>
      </c>
      <c r="M92" s="60">
        <v>12</v>
      </c>
      <c r="N92" s="111">
        <f>M92/Y92</f>
        <v>0.375</v>
      </c>
      <c r="O92" s="60">
        <v>7</v>
      </c>
      <c r="P92" s="42">
        <f>O92/W92</f>
        <v>0.35</v>
      </c>
      <c r="Q92" s="60">
        <v>13</v>
      </c>
      <c r="R92" s="42">
        <f>Q92/Y92</f>
        <v>0.40625</v>
      </c>
      <c r="S92" s="119">
        <v>1</v>
      </c>
      <c r="T92" s="111">
        <f>S92/W92</f>
        <v>0.05</v>
      </c>
      <c r="U92" s="119">
        <v>0</v>
      </c>
      <c r="V92" s="111">
        <f>U92/Y92</f>
        <v>0</v>
      </c>
      <c r="W92" s="71">
        <f>C92+G92+K92+O92+S92</f>
        <v>20</v>
      </c>
      <c r="X92" s="44">
        <f>D92+H92+L92+P92+T92</f>
        <v>1</v>
      </c>
      <c r="Y92" s="71">
        <f>E92+I92+M92+Q92+U92</f>
        <v>32</v>
      </c>
      <c r="Z92" s="44">
        <f>F92+J92+N92+R92+V92</f>
        <v>1</v>
      </c>
    </row>
    <row r="93" spans="2:14" s="7" customFormat="1" ht="15" customHeight="1">
      <c r="B93" s="8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8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8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8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8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8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8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8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8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8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8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8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8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8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8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8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8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8"/>
      <c r="D476" s="9"/>
      <c r="F476" s="9"/>
      <c r="H476" s="9"/>
      <c r="J476" s="31"/>
      <c r="K476" s="66"/>
      <c r="L476" s="31"/>
      <c r="M476" s="40"/>
      <c r="N476" s="41"/>
    </row>
    <row r="477" spans="2:14" s="7" customFormat="1" ht="15" customHeight="1">
      <c r="B477" s="8"/>
      <c r="D477" s="9"/>
      <c r="F477" s="9"/>
      <c r="H477" s="9"/>
      <c r="J477" s="31"/>
      <c r="K477" s="66"/>
      <c r="L477" s="31"/>
      <c r="M477" s="40"/>
      <c r="N477" s="41"/>
    </row>
    <row r="478" spans="2:14" s="7" customFormat="1" ht="15" customHeight="1">
      <c r="B478" s="8"/>
      <c r="D478" s="9"/>
      <c r="F478" s="9"/>
      <c r="H478" s="9"/>
      <c r="J478" s="31"/>
      <c r="K478" s="66"/>
      <c r="L478" s="31"/>
      <c r="M478" s="40"/>
      <c r="N478" s="41"/>
    </row>
    <row r="479" spans="2:14" s="7" customFormat="1" ht="15" customHeight="1">
      <c r="B479" s="8"/>
      <c r="D479" s="9"/>
      <c r="F479" s="9"/>
      <c r="H479" s="9"/>
      <c r="J479" s="31"/>
      <c r="K479" s="66"/>
      <c r="L479" s="31"/>
      <c r="M479" s="40"/>
      <c r="N479" s="41"/>
    </row>
    <row r="480" spans="2:14" s="7" customFormat="1" ht="15" customHeight="1">
      <c r="B480" s="8"/>
      <c r="D480" s="9"/>
      <c r="F480" s="9"/>
      <c r="H480" s="9"/>
      <c r="J480" s="31"/>
      <c r="K480" s="66"/>
      <c r="L480" s="31"/>
      <c r="M480" s="40"/>
      <c r="N480" s="41"/>
    </row>
    <row r="481" spans="2:14" s="7" customFormat="1" ht="15" customHeight="1">
      <c r="B481" s="8"/>
      <c r="D481" s="9"/>
      <c r="F481" s="9"/>
      <c r="H481" s="9"/>
      <c r="J481" s="31"/>
      <c r="K481" s="66"/>
      <c r="L481" s="31"/>
      <c r="M481" s="40"/>
      <c r="N481" s="41"/>
    </row>
    <row r="482" spans="2:14" s="7" customFormat="1" ht="15" customHeight="1">
      <c r="B482" s="8"/>
      <c r="D482" s="9"/>
      <c r="F482" s="9"/>
      <c r="H482" s="9"/>
      <c r="J482" s="31"/>
      <c r="K482" s="66"/>
      <c r="L482" s="31"/>
      <c r="M482" s="40"/>
      <c r="N482" s="41"/>
    </row>
    <row r="483" spans="2:14" s="7" customFormat="1" ht="15" customHeight="1">
      <c r="B483" s="8"/>
      <c r="D483" s="9"/>
      <c r="F483" s="9"/>
      <c r="H483" s="9"/>
      <c r="J483" s="31"/>
      <c r="K483" s="66"/>
      <c r="L483" s="31"/>
      <c r="M483" s="40"/>
      <c r="N483" s="41"/>
    </row>
  </sheetData>
  <sheetProtection/>
  <mergeCells count="87">
    <mergeCell ref="B11:F11"/>
    <mergeCell ref="B50:F50"/>
    <mergeCell ref="B51:F51"/>
    <mergeCell ref="B80:Z80"/>
    <mergeCell ref="O70:R70"/>
    <mergeCell ref="S70:V70"/>
    <mergeCell ref="W70:Z70"/>
    <mergeCell ref="K71:L71"/>
    <mergeCell ref="M71:N71"/>
    <mergeCell ref="O71:P71"/>
    <mergeCell ref="B81:Z81"/>
    <mergeCell ref="B68:Z68"/>
    <mergeCell ref="B69:Z69"/>
    <mergeCell ref="U71:V71"/>
    <mergeCell ref="W71:X71"/>
    <mergeCell ref="Y71:Z71"/>
    <mergeCell ref="B70:B71"/>
    <mergeCell ref="C70:F70"/>
    <mergeCell ref="G70:J70"/>
    <mergeCell ref="K70:N70"/>
    <mergeCell ref="K83:L83"/>
    <mergeCell ref="M83:N83"/>
    <mergeCell ref="B90:B91"/>
    <mergeCell ref="C90:F90"/>
    <mergeCell ref="B89:Z89"/>
    <mergeCell ref="G90:J90"/>
    <mergeCell ref="K90:N90"/>
    <mergeCell ref="O90:R90"/>
    <mergeCell ref="S90:V90"/>
    <mergeCell ref="E91:F91"/>
    <mergeCell ref="C83:D83"/>
    <mergeCell ref="E83:F83"/>
    <mergeCell ref="G83:H83"/>
    <mergeCell ref="I83:J83"/>
    <mergeCell ref="B82:B83"/>
    <mergeCell ref="C82:F82"/>
    <mergeCell ref="G82:J82"/>
    <mergeCell ref="B2:F2"/>
    <mergeCell ref="B3:F3"/>
    <mergeCell ref="B5:F5"/>
    <mergeCell ref="B10:F10"/>
    <mergeCell ref="C7:D7"/>
    <mergeCell ref="B7:B8"/>
    <mergeCell ref="E7:F7"/>
    <mergeCell ref="C8:D8"/>
    <mergeCell ref="E8:F8"/>
    <mergeCell ref="G91:H91"/>
    <mergeCell ref="I91:J91"/>
    <mergeCell ref="C12:D12"/>
    <mergeCell ref="E12:F12"/>
    <mergeCell ref="C40:D40"/>
    <mergeCell ref="E40:F40"/>
    <mergeCell ref="B38:F38"/>
    <mergeCell ref="B39:F39"/>
    <mergeCell ref="M91:N91"/>
    <mergeCell ref="O91:P91"/>
    <mergeCell ref="Y91:Z91"/>
    <mergeCell ref="U91:V91"/>
    <mergeCell ref="W91:X91"/>
    <mergeCell ref="Q91:R91"/>
    <mergeCell ref="S91:T91"/>
    <mergeCell ref="K82:N82"/>
    <mergeCell ref="O82:R82"/>
    <mergeCell ref="S82:V82"/>
    <mergeCell ref="W82:Z82"/>
    <mergeCell ref="W90:Z90"/>
    <mergeCell ref="C91:D91"/>
    <mergeCell ref="O83:P83"/>
    <mergeCell ref="Q83:R83"/>
    <mergeCell ref="S83:T83"/>
    <mergeCell ref="U83:V83"/>
    <mergeCell ref="W83:X83"/>
    <mergeCell ref="B88:Z88"/>
    <mergeCell ref="Y83:Z83"/>
    <mergeCell ref="K91:L91"/>
    <mergeCell ref="Q71:R71"/>
    <mergeCell ref="S71:T71"/>
    <mergeCell ref="C71:D71"/>
    <mergeCell ref="E71:F71"/>
    <mergeCell ref="G71:H71"/>
    <mergeCell ref="I71:J71"/>
    <mergeCell ref="C52:D52"/>
    <mergeCell ref="E52:F52"/>
    <mergeCell ref="C60:D60"/>
    <mergeCell ref="E60:F60"/>
    <mergeCell ref="B58:F58"/>
    <mergeCell ref="B59:F5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483"/>
  <sheetViews>
    <sheetView zoomScalePageLayoutView="0" workbookViewId="0" topLeftCell="A82">
      <selection activeCell="U78" sqref="U78"/>
    </sheetView>
  </sheetViews>
  <sheetFormatPr defaultColWidth="9.140625" defaultRowHeight="12.75"/>
  <cols>
    <col min="1" max="1" width="1.7109375" style="2" customWidth="1"/>
    <col min="2" max="2" width="25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93" t="s">
        <v>32</v>
      </c>
      <c r="C2" s="194"/>
      <c r="D2" s="194"/>
      <c r="E2" s="194"/>
      <c r="F2" s="195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80" t="s">
        <v>25</v>
      </c>
      <c r="C3" s="181"/>
      <c r="D3" s="181"/>
      <c r="E3" s="181"/>
      <c r="F3" s="182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83" t="s">
        <v>119</v>
      </c>
      <c r="C5" s="184"/>
      <c r="D5" s="184"/>
      <c r="E5" s="184"/>
      <c r="F5" s="185"/>
    </row>
    <row r="6" ht="9" customHeight="1" thickBot="1"/>
    <row r="7" spans="2:6" ht="21" customHeight="1">
      <c r="B7" s="186" t="s">
        <v>26</v>
      </c>
      <c r="C7" s="167" t="s">
        <v>117</v>
      </c>
      <c r="D7" s="169"/>
      <c r="E7" s="167" t="s">
        <v>120</v>
      </c>
      <c r="F7" s="169"/>
    </row>
    <row r="8" spans="2:6" ht="21" customHeight="1" thickBot="1">
      <c r="B8" s="187"/>
      <c r="C8" s="188">
        <v>27</v>
      </c>
      <c r="D8" s="189"/>
      <c r="E8" s="188">
        <v>41</v>
      </c>
      <c r="F8" s="189"/>
    </row>
    <row r="9" ht="9" customHeight="1" thickBot="1"/>
    <row r="10" spans="2:14" s="7" customFormat="1" ht="21" customHeight="1">
      <c r="B10" s="167" t="s">
        <v>0</v>
      </c>
      <c r="C10" s="168"/>
      <c r="D10" s="168"/>
      <c r="E10" s="168"/>
      <c r="F10" s="169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58" t="s">
        <v>31</v>
      </c>
      <c r="C11" s="159"/>
      <c r="D11" s="159"/>
      <c r="E11" s="159"/>
      <c r="F11" s="160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5"/>
      <c r="C12" s="156" t="s">
        <v>117</v>
      </c>
      <c r="D12" s="157"/>
      <c r="E12" s="156" t="s">
        <v>120</v>
      </c>
      <c r="F12" s="157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19" t="s">
        <v>1</v>
      </c>
      <c r="C13" s="99">
        <v>6</v>
      </c>
      <c r="D13" s="25">
        <f>C13/C17</f>
        <v>0.2222222222222222</v>
      </c>
      <c r="E13" s="17">
        <v>10</v>
      </c>
      <c r="F13" s="20">
        <f>E13/E17</f>
        <v>0.24390243902439024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19" t="s">
        <v>2</v>
      </c>
      <c r="C14" s="96">
        <v>21</v>
      </c>
      <c r="D14" s="20">
        <f>C14/C17</f>
        <v>0.7777777777777778</v>
      </c>
      <c r="E14" s="17">
        <v>30</v>
      </c>
      <c r="F14" s="20">
        <f>E14/E17</f>
        <v>0.7317073170731707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19" t="s">
        <v>3</v>
      </c>
      <c r="C15" s="96">
        <v>0</v>
      </c>
      <c r="D15" s="20">
        <f>C15/C17</f>
        <v>0</v>
      </c>
      <c r="E15" s="17">
        <v>1</v>
      </c>
      <c r="F15" s="20">
        <f>E15/E17</f>
        <v>0.024390243902439025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7" t="s">
        <v>57</v>
      </c>
      <c r="C16" s="110">
        <v>0</v>
      </c>
      <c r="D16" s="111">
        <f>C16/C17</f>
        <v>0</v>
      </c>
      <c r="E16" s="10">
        <v>0</v>
      </c>
      <c r="F16" s="21">
        <f>E16/E17</f>
        <v>0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47" t="s">
        <v>4</v>
      </c>
      <c r="C17" s="154">
        <f>SUM(C13:C16)</f>
        <v>27</v>
      </c>
      <c r="D17" s="155">
        <f>SUM(D13:D16)</f>
        <v>1</v>
      </c>
      <c r="E17" s="48">
        <f>SUM(E13:E16)</f>
        <v>41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3" t="s">
        <v>5</v>
      </c>
      <c r="C18" s="99">
        <v>27</v>
      </c>
      <c r="D18" s="25">
        <f>C18/C22</f>
        <v>1</v>
      </c>
      <c r="E18" s="24">
        <v>38</v>
      </c>
      <c r="F18" s="25">
        <f>E18/E22</f>
        <v>0.926829268292683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19" t="s">
        <v>6</v>
      </c>
      <c r="C19" s="96">
        <v>0</v>
      </c>
      <c r="D19" s="20">
        <f>C19/C22</f>
        <v>0</v>
      </c>
      <c r="E19" s="17">
        <v>2</v>
      </c>
      <c r="F19" s="20">
        <f>E19/E22</f>
        <v>0.04878048780487805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19" t="s">
        <v>7</v>
      </c>
      <c r="C20" s="96">
        <v>0</v>
      </c>
      <c r="D20" s="20">
        <f>C20/C22</f>
        <v>0</v>
      </c>
      <c r="E20" s="17">
        <v>0</v>
      </c>
      <c r="F20" s="20">
        <f>E20/E22</f>
        <v>0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7" t="s">
        <v>57</v>
      </c>
      <c r="C21" s="110">
        <v>0</v>
      </c>
      <c r="D21" s="111">
        <f>C21/C22</f>
        <v>0</v>
      </c>
      <c r="E21" s="10">
        <v>1</v>
      </c>
      <c r="F21" s="21">
        <f>E21/E22</f>
        <v>0.024390243902439025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47" t="s">
        <v>4</v>
      </c>
      <c r="C22" s="154">
        <f>SUM(C18:C21)</f>
        <v>27</v>
      </c>
      <c r="D22" s="155">
        <f>SUM(D18:D21)</f>
        <v>1</v>
      </c>
      <c r="E22" s="48">
        <f>SUM(E18:E21)</f>
        <v>41</v>
      </c>
      <c r="F22" s="49">
        <f>SUM(F18:F21)</f>
        <v>1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99">
        <v>1</v>
      </c>
      <c r="D23" s="25">
        <f>C23/$C$32</f>
        <v>0.037037037037037035</v>
      </c>
      <c r="E23" s="99">
        <v>2</v>
      </c>
      <c r="F23" s="25">
        <f aca="true" t="shared" si="0" ref="F23:F31">E23/$E$32</f>
        <v>0.04878048780487805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96">
        <v>5</v>
      </c>
      <c r="D24" s="20">
        <f aca="true" t="shared" si="1" ref="D24:D31">C24/$C$32</f>
        <v>0.18518518518518517</v>
      </c>
      <c r="E24" s="96">
        <v>15</v>
      </c>
      <c r="F24" s="20">
        <f t="shared" si="0"/>
        <v>0.36585365853658536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96">
        <v>2</v>
      </c>
      <c r="D25" s="20">
        <f t="shared" si="1"/>
        <v>0.07407407407407407</v>
      </c>
      <c r="E25" s="96">
        <v>1</v>
      </c>
      <c r="F25" s="20">
        <f t="shared" si="0"/>
        <v>0.024390243902439025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96">
        <v>2</v>
      </c>
      <c r="D26" s="20">
        <f t="shared" si="1"/>
        <v>0.07407407407407407</v>
      </c>
      <c r="E26" s="96">
        <v>14</v>
      </c>
      <c r="F26" s="20">
        <f t="shared" si="0"/>
        <v>0.34146341463414637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96">
        <v>1</v>
      </c>
      <c r="D27" s="20">
        <f t="shared" si="1"/>
        <v>0.037037037037037035</v>
      </c>
      <c r="E27" s="96">
        <v>1</v>
      </c>
      <c r="F27" s="20">
        <f t="shared" si="0"/>
        <v>0.024390243902439025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96">
        <v>0</v>
      </c>
      <c r="D28" s="20">
        <f t="shared" si="1"/>
        <v>0</v>
      </c>
      <c r="E28" s="96">
        <v>4</v>
      </c>
      <c r="F28" s="20">
        <f t="shared" si="0"/>
        <v>0.0975609756097561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96">
        <v>0</v>
      </c>
      <c r="D29" s="20">
        <f t="shared" si="1"/>
        <v>0</v>
      </c>
      <c r="E29" s="96">
        <v>0</v>
      </c>
      <c r="F29" s="20">
        <f t="shared" si="0"/>
        <v>0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96">
        <v>16</v>
      </c>
      <c r="D30" s="20">
        <f t="shared" si="1"/>
        <v>0.5925925925925926</v>
      </c>
      <c r="E30" s="96">
        <v>3</v>
      </c>
      <c r="F30" s="20">
        <f t="shared" si="0"/>
        <v>0.07317073170731707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97">
        <v>0</v>
      </c>
      <c r="D31" s="21">
        <f t="shared" si="1"/>
        <v>0</v>
      </c>
      <c r="E31" s="97">
        <v>1</v>
      </c>
      <c r="F31" s="21">
        <f t="shared" si="0"/>
        <v>0.024390243902439025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47" t="s">
        <v>4</v>
      </c>
      <c r="C32" s="98">
        <f>SUM(C23:C31)</f>
        <v>27</v>
      </c>
      <c r="D32" s="49">
        <f>SUM(D23:D31)</f>
        <v>1</v>
      </c>
      <c r="E32" s="98">
        <f>SUM(E23:E31)</f>
        <v>41</v>
      </c>
      <c r="F32" s="49">
        <f>SUM(F23:F31)</f>
        <v>1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3" t="s">
        <v>37</v>
      </c>
      <c r="C33" s="99">
        <v>24</v>
      </c>
      <c r="D33" s="25">
        <f>C33/C36</f>
        <v>0.8888888888888888</v>
      </c>
      <c r="E33" s="24">
        <v>28</v>
      </c>
      <c r="F33" s="25">
        <f>E33/E36</f>
        <v>0.6829268292682927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19" t="s">
        <v>38</v>
      </c>
      <c r="C34" s="96">
        <v>2</v>
      </c>
      <c r="D34" s="20">
        <f>C34/C36</f>
        <v>0.07407407407407407</v>
      </c>
      <c r="E34" s="17">
        <v>9</v>
      </c>
      <c r="F34" s="20">
        <f>E34/E36</f>
        <v>0.21951219512195122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7" t="s">
        <v>57</v>
      </c>
      <c r="C35" s="110">
        <v>1</v>
      </c>
      <c r="D35" s="111">
        <f>C35/C36</f>
        <v>0.037037037037037035</v>
      </c>
      <c r="E35" s="10">
        <v>4</v>
      </c>
      <c r="F35" s="21">
        <f>E35/E36</f>
        <v>0.0975609756097561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47" t="s">
        <v>4</v>
      </c>
      <c r="C36" s="154">
        <f>SUM(C33:C35)</f>
        <v>27</v>
      </c>
      <c r="D36" s="155">
        <f>SUM(D33:D35)</f>
        <v>1</v>
      </c>
      <c r="E36" s="48">
        <f>SUM(E33:E35)</f>
        <v>41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8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61" t="s">
        <v>58</v>
      </c>
      <c r="C38" s="162"/>
      <c r="D38" s="162"/>
      <c r="E38" s="162"/>
      <c r="F38" s="163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64" t="s">
        <v>59</v>
      </c>
      <c r="C39" s="165"/>
      <c r="D39" s="165"/>
      <c r="E39" s="165"/>
      <c r="F39" s="166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133"/>
      <c r="C40" s="156" t="s">
        <v>117</v>
      </c>
      <c r="D40" s="157"/>
      <c r="E40" s="156" t="s">
        <v>120</v>
      </c>
      <c r="F40" s="157"/>
      <c r="H40" s="9"/>
      <c r="J40" s="31"/>
      <c r="K40" s="66"/>
      <c r="L40" s="31"/>
      <c r="M40" s="40"/>
      <c r="N40" s="41"/>
    </row>
    <row r="41" spans="2:14" s="7" customFormat="1" ht="21" customHeight="1">
      <c r="B41" s="19" t="s">
        <v>45</v>
      </c>
      <c r="C41" s="96">
        <v>0</v>
      </c>
      <c r="D41" s="20">
        <f>C41/$C$48</f>
        <v>0</v>
      </c>
      <c r="E41" s="96">
        <v>0</v>
      </c>
      <c r="F41" s="20">
        <f aca="true" t="shared" si="2" ref="F41:F47">E41/$E$48</f>
        <v>0</v>
      </c>
      <c r="H41" s="9"/>
      <c r="J41" s="31"/>
      <c r="K41" s="66"/>
      <c r="L41" s="31"/>
      <c r="M41" s="40"/>
      <c r="N41" s="41"/>
    </row>
    <row r="42" spans="2:14" s="7" customFormat="1" ht="21" customHeight="1">
      <c r="B42" s="19" t="s">
        <v>46</v>
      </c>
      <c r="C42" s="96">
        <v>0</v>
      </c>
      <c r="D42" s="20">
        <f aca="true" t="shared" si="3" ref="D42:D47">C42/$C$48</f>
        <v>0</v>
      </c>
      <c r="E42" s="96">
        <v>0</v>
      </c>
      <c r="F42" s="20">
        <f t="shared" si="2"/>
        <v>0</v>
      </c>
      <c r="H42" s="9"/>
      <c r="J42" s="31"/>
      <c r="K42" s="66"/>
      <c r="L42" s="31"/>
      <c r="M42" s="40"/>
      <c r="N42" s="41"/>
    </row>
    <row r="43" spans="2:14" s="7" customFormat="1" ht="21" customHeight="1">
      <c r="B43" s="19" t="s">
        <v>47</v>
      </c>
      <c r="C43" s="96">
        <v>21</v>
      </c>
      <c r="D43" s="20">
        <f t="shared" si="3"/>
        <v>0.7777777777777778</v>
      </c>
      <c r="E43" s="96">
        <v>39</v>
      </c>
      <c r="F43" s="20">
        <f t="shared" si="2"/>
        <v>0.8666666666666667</v>
      </c>
      <c r="H43" s="9"/>
      <c r="J43" s="31"/>
      <c r="K43" s="66"/>
      <c r="L43" s="31"/>
      <c r="M43" s="40"/>
      <c r="N43" s="41"/>
    </row>
    <row r="44" spans="2:14" s="7" customFormat="1" ht="21" customHeight="1">
      <c r="B44" s="19" t="s">
        <v>28</v>
      </c>
      <c r="C44" s="96">
        <v>0</v>
      </c>
      <c r="D44" s="20">
        <f t="shared" si="3"/>
        <v>0</v>
      </c>
      <c r="E44" s="96">
        <v>0</v>
      </c>
      <c r="F44" s="20">
        <f t="shared" si="2"/>
        <v>0</v>
      </c>
      <c r="H44" s="9"/>
      <c r="J44" s="31"/>
      <c r="K44" s="66"/>
      <c r="L44" s="31"/>
      <c r="M44" s="40"/>
      <c r="N44" s="41"/>
    </row>
    <row r="45" spans="2:14" s="7" customFormat="1" ht="21" customHeight="1">
      <c r="B45" s="19" t="s">
        <v>48</v>
      </c>
      <c r="C45" s="96">
        <v>6</v>
      </c>
      <c r="D45" s="20">
        <f t="shared" si="3"/>
        <v>0.2222222222222222</v>
      </c>
      <c r="E45" s="96">
        <v>6</v>
      </c>
      <c r="F45" s="20">
        <f t="shared" si="2"/>
        <v>0.13333333333333333</v>
      </c>
      <c r="H45" s="9"/>
      <c r="J45" s="31"/>
      <c r="K45" s="66"/>
      <c r="L45" s="31"/>
      <c r="M45" s="40"/>
      <c r="N45" s="41"/>
    </row>
    <row r="46" spans="2:14" s="7" customFormat="1" ht="21" customHeight="1">
      <c r="B46" s="19" t="s">
        <v>93</v>
      </c>
      <c r="C46" s="96">
        <v>0</v>
      </c>
      <c r="D46" s="20">
        <f t="shared" si="3"/>
        <v>0</v>
      </c>
      <c r="E46" s="96">
        <v>0</v>
      </c>
      <c r="F46" s="20">
        <f t="shared" si="2"/>
        <v>0</v>
      </c>
      <c r="H46" s="9"/>
      <c r="J46" s="31"/>
      <c r="K46" s="66"/>
      <c r="L46" s="31"/>
      <c r="M46" s="40"/>
      <c r="N46" s="41"/>
    </row>
    <row r="47" spans="2:14" s="7" customFormat="1" ht="21" customHeight="1" thickBot="1">
      <c r="B47" s="57" t="s">
        <v>49</v>
      </c>
      <c r="C47" s="96">
        <v>0</v>
      </c>
      <c r="D47" s="21">
        <f t="shared" si="3"/>
        <v>0</v>
      </c>
      <c r="E47" s="96">
        <v>0</v>
      </c>
      <c r="F47" s="21">
        <f t="shared" si="2"/>
        <v>0</v>
      </c>
      <c r="H47" s="9"/>
      <c r="J47" s="31"/>
      <c r="K47" s="66"/>
      <c r="L47" s="31"/>
      <c r="M47" s="40"/>
      <c r="N47" s="41"/>
    </row>
    <row r="48" spans="2:14" s="50" customFormat="1" ht="21" customHeight="1" thickBot="1" thickTop="1">
      <c r="B48" s="47" t="s">
        <v>4</v>
      </c>
      <c r="C48" s="153">
        <f>SUM(C41:C47)</f>
        <v>27</v>
      </c>
      <c r="D48" s="49">
        <f>SUM(D41:D47)</f>
        <v>1</v>
      </c>
      <c r="E48" s="153">
        <f>SUM(E41:E47)</f>
        <v>45</v>
      </c>
      <c r="F48" s="49">
        <f>SUM(F41:F47)</f>
        <v>1</v>
      </c>
      <c r="H48" s="51"/>
      <c r="J48" s="52"/>
      <c r="K48" s="67"/>
      <c r="L48" s="52"/>
      <c r="M48" s="43"/>
      <c r="N48" s="53"/>
    </row>
    <row r="49" spans="2:14" s="7" customFormat="1" ht="15" customHeight="1" thickBot="1">
      <c r="B49" s="8"/>
      <c r="D49" s="9"/>
      <c r="F49" s="9"/>
      <c r="H49" s="9"/>
      <c r="J49" s="31"/>
      <c r="K49" s="66"/>
      <c r="L49" s="31"/>
      <c r="M49" s="40"/>
      <c r="N49" s="41"/>
    </row>
    <row r="50" spans="2:14" s="7" customFormat="1" ht="21" customHeight="1">
      <c r="B50" s="167" t="s">
        <v>10</v>
      </c>
      <c r="C50" s="168"/>
      <c r="D50" s="168"/>
      <c r="E50" s="168"/>
      <c r="F50" s="169"/>
      <c r="H50" s="9"/>
      <c r="J50" s="31"/>
      <c r="K50" s="66"/>
      <c r="L50" s="31"/>
      <c r="M50" s="40"/>
      <c r="N50" s="41"/>
    </row>
    <row r="51" spans="2:14" s="7" customFormat="1" ht="21" customHeight="1" thickBot="1">
      <c r="B51" s="158" t="s">
        <v>29</v>
      </c>
      <c r="C51" s="159"/>
      <c r="D51" s="159"/>
      <c r="E51" s="159"/>
      <c r="F51" s="160"/>
      <c r="H51" s="9"/>
      <c r="J51" s="31"/>
      <c r="K51" s="66"/>
      <c r="L51" s="31"/>
      <c r="M51" s="40"/>
      <c r="N51" s="41"/>
    </row>
    <row r="52" spans="2:14" s="7" customFormat="1" ht="21" customHeight="1" thickBot="1">
      <c r="B52" s="95"/>
      <c r="C52" s="156" t="s">
        <v>117</v>
      </c>
      <c r="D52" s="157"/>
      <c r="E52" s="156" t="s">
        <v>120</v>
      </c>
      <c r="F52" s="157"/>
      <c r="H52" s="9"/>
      <c r="J52" s="31"/>
      <c r="K52" s="66"/>
      <c r="L52" s="31"/>
      <c r="M52" s="40"/>
      <c r="N52" s="41"/>
    </row>
    <row r="53" spans="2:14" s="7" customFormat="1" ht="21" customHeight="1">
      <c r="B53" s="19" t="s">
        <v>11</v>
      </c>
      <c r="C53" s="99">
        <v>15</v>
      </c>
      <c r="D53" s="25">
        <f>C53/C56</f>
        <v>0.5555555555555556</v>
      </c>
      <c r="E53" s="17">
        <v>22</v>
      </c>
      <c r="F53" s="20">
        <f>E53/E56</f>
        <v>0.5365853658536586</v>
      </c>
      <c r="H53" s="9"/>
      <c r="J53" s="31"/>
      <c r="K53" s="66"/>
      <c r="L53" s="31"/>
      <c r="M53" s="40"/>
      <c r="N53" s="41"/>
    </row>
    <row r="54" spans="2:14" s="7" customFormat="1" ht="21" customHeight="1">
      <c r="B54" s="19" t="s">
        <v>12</v>
      </c>
      <c r="C54" s="96">
        <v>12</v>
      </c>
      <c r="D54" s="20">
        <f>C54/C56</f>
        <v>0.4444444444444444</v>
      </c>
      <c r="E54" s="17">
        <v>19</v>
      </c>
      <c r="F54" s="20">
        <f>E54/E56</f>
        <v>0.4634146341463415</v>
      </c>
      <c r="H54" s="9"/>
      <c r="J54" s="31"/>
      <c r="K54" s="66"/>
      <c r="L54" s="31"/>
      <c r="M54" s="40"/>
      <c r="N54" s="41"/>
    </row>
    <row r="55" spans="2:14" s="7" customFormat="1" ht="21" customHeight="1" thickBot="1">
      <c r="B55" s="57" t="s">
        <v>57</v>
      </c>
      <c r="C55" s="110">
        <v>0</v>
      </c>
      <c r="D55" s="111">
        <f>C55/C56</f>
        <v>0</v>
      </c>
      <c r="E55" s="17">
        <v>0</v>
      </c>
      <c r="F55" s="21">
        <f>E55/E56</f>
        <v>0</v>
      </c>
      <c r="H55" s="9"/>
      <c r="J55" s="31"/>
      <c r="K55" s="66"/>
      <c r="L55" s="31"/>
      <c r="M55" s="40"/>
      <c r="N55" s="41"/>
    </row>
    <row r="56" spans="2:14" s="50" customFormat="1" ht="21" customHeight="1" thickBot="1" thickTop="1">
      <c r="B56" s="47" t="s">
        <v>4</v>
      </c>
      <c r="C56" s="153">
        <f>SUM(C53:C55)</f>
        <v>27</v>
      </c>
      <c r="D56" s="49">
        <f>SUM(D53:D55)</f>
        <v>1</v>
      </c>
      <c r="E56" s="153">
        <f>SUM(E53:E55)</f>
        <v>41</v>
      </c>
      <c r="F56" s="49">
        <f>SUM(F53:F55)</f>
        <v>1</v>
      </c>
      <c r="H56" s="51"/>
      <c r="J56" s="52"/>
      <c r="K56" s="67"/>
      <c r="L56" s="52"/>
      <c r="M56" s="43"/>
      <c r="N56" s="53"/>
    </row>
    <row r="57" spans="2:14" s="7" customFormat="1" ht="15" customHeight="1" thickBot="1">
      <c r="B57" s="8"/>
      <c r="D57" s="9"/>
      <c r="F57" s="9"/>
      <c r="H57" s="9"/>
      <c r="J57" s="31"/>
      <c r="K57" s="66"/>
      <c r="L57" s="31"/>
      <c r="M57" s="40"/>
      <c r="N57" s="41"/>
    </row>
    <row r="58" spans="2:14" s="7" customFormat="1" ht="21" customHeight="1">
      <c r="B58" s="167" t="s">
        <v>60</v>
      </c>
      <c r="C58" s="168"/>
      <c r="D58" s="168"/>
      <c r="E58" s="168"/>
      <c r="F58" s="169"/>
      <c r="H58" s="9"/>
      <c r="J58" s="31"/>
      <c r="K58" s="66"/>
      <c r="L58" s="31"/>
      <c r="M58" s="40"/>
      <c r="N58" s="41"/>
    </row>
    <row r="59" spans="2:14" s="7" customFormat="1" ht="21" customHeight="1" thickBot="1">
      <c r="B59" s="158" t="s">
        <v>61</v>
      </c>
      <c r="C59" s="159"/>
      <c r="D59" s="159"/>
      <c r="E59" s="159"/>
      <c r="F59" s="160"/>
      <c r="H59" s="9"/>
      <c r="J59" s="31"/>
      <c r="K59" s="66"/>
      <c r="L59" s="31"/>
      <c r="M59" s="40"/>
      <c r="N59" s="41"/>
    </row>
    <row r="60" spans="2:14" s="7" customFormat="1" ht="21" customHeight="1" thickBot="1">
      <c r="B60" s="90"/>
      <c r="C60" s="156" t="s">
        <v>117</v>
      </c>
      <c r="D60" s="157"/>
      <c r="E60" s="156" t="s">
        <v>120</v>
      </c>
      <c r="F60" s="157"/>
      <c r="H60" s="9"/>
      <c r="J60" s="31"/>
      <c r="K60" s="66"/>
      <c r="L60" s="31"/>
      <c r="M60" s="40"/>
      <c r="N60" s="41"/>
    </row>
    <row r="61" spans="2:14" s="7" customFormat="1" ht="21" customHeight="1">
      <c r="B61" s="23" t="s">
        <v>14</v>
      </c>
      <c r="C61" s="99">
        <v>0</v>
      </c>
      <c r="D61" s="25">
        <f>C61/C66</f>
        <v>0</v>
      </c>
      <c r="E61" s="24">
        <v>0</v>
      </c>
      <c r="F61" s="25">
        <f>E61/E66</f>
        <v>0</v>
      </c>
      <c r="H61" s="9"/>
      <c r="J61" s="31"/>
      <c r="K61" s="66"/>
      <c r="L61" s="31"/>
      <c r="M61" s="40"/>
      <c r="N61" s="41"/>
    </row>
    <row r="62" spans="2:14" s="7" customFormat="1" ht="21" customHeight="1">
      <c r="B62" s="19" t="s">
        <v>15</v>
      </c>
      <c r="C62" s="96">
        <v>2</v>
      </c>
      <c r="D62" s="20">
        <f>C62/C66</f>
        <v>0.07407407407407407</v>
      </c>
      <c r="E62" s="17">
        <v>4</v>
      </c>
      <c r="F62" s="20">
        <f>E62/E66</f>
        <v>0.0975609756097561</v>
      </c>
      <c r="H62" s="9"/>
      <c r="J62" s="31"/>
      <c r="K62" s="66"/>
      <c r="L62" s="31"/>
      <c r="M62" s="40"/>
      <c r="N62" s="41"/>
    </row>
    <row r="63" spans="2:14" s="7" customFormat="1" ht="21" customHeight="1">
      <c r="B63" s="19" t="s">
        <v>62</v>
      </c>
      <c r="C63" s="96">
        <v>23</v>
      </c>
      <c r="D63" s="20">
        <f>C63/C66</f>
        <v>0.8518518518518519</v>
      </c>
      <c r="E63" s="17">
        <v>13</v>
      </c>
      <c r="F63" s="20">
        <f>E63/E66</f>
        <v>0.3170731707317073</v>
      </c>
      <c r="H63" s="9"/>
      <c r="J63" s="31"/>
      <c r="K63" s="66"/>
      <c r="L63" s="31"/>
      <c r="M63" s="40"/>
      <c r="N63" s="41"/>
    </row>
    <row r="64" spans="2:14" s="7" customFormat="1" ht="21" customHeight="1">
      <c r="B64" s="19" t="s">
        <v>17</v>
      </c>
      <c r="C64" s="96">
        <v>1</v>
      </c>
      <c r="D64" s="20">
        <f>C64/C66</f>
        <v>0.037037037037037035</v>
      </c>
      <c r="E64" s="17">
        <v>11</v>
      </c>
      <c r="F64" s="20">
        <f>E64/E66</f>
        <v>0.2682926829268293</v>
      </c>
      <c r="H64" s="9"/>
      <c r="J64" s="31"/>
      <c r="K64" s="66"/>
      <c r="L64" s="31"/>
      <c r="M64" s="40"/>
      <c r="N64" s="41"/>
    </row>
    <row r="65" spans="2:14" s="7" customFormat="1" ht="21" customHeight="1" thickBot="1">
      <c r="B65" s="57" t="s">
        <v>57</v>
      </c>
      <c r="C65" s="110">
        <v>1</v>
      </c>
      <c r="D65" s="111">
        <f>C65/C66</f>
        <v>0.037037037037037035</v>
      </c>
      <c r="E65" s="17">
        <v>13</v>
      </c>
      <c r="F65" s="21">
        <f>E65/E66</f>
        <v>0.3170731707317073</v>
      </c>
      <c r="H65" s="9"/>
      <c r="J65" s="31"/>
      <c r="K65" s="66"/>
      <c r="L65" s="31"/>
      <c r="M65" s="40"/>
      <c r="N65" s="41"/>
    </row>
    <row r="66" spans="2:14" s="7" customFormat="1" ht="21" customHeight="1" thickBot="1" thickTop="1">
      <c r="B66" s="47" t="s">
        <v>4</v>
      </c>
      <c r="C66" s="153">
        <f>SUM(C61:C65)</f>
        <v>27</v>
      </c>
      <c r="D66" s="49">
        <f>SUM(D61:D65)</f>
        <v>1</v>
      </c>
      <c r="E66" s="153">
        <f>SUM(E61:E65)</f>
        <v>41</v>
      </c>
      <c r="F66" s="49">
        <f>SUM(F61:F65)</f>
        <v>1</v>
      </c>
      <c r="H66" s="9"/>
      <c r="J66" s="31"/>
      <c r="K66" s="66"/>
      <c r="L66" s="31"/>
      <c r="M66" s="40"/>
      <c r="N66" s="41"/>
    </row>
    <row r="67" spans="2:14" s="7" customFormat="1" ht="15" customHeight="1" thickBot="1">
      <c r="B67" s="8"/>
      <c r="D67" s="9"/>
      <c r="F67" s="9"/>
      <c r="H67" s="9"/>
      <c r="J67" s="31"/>
      <c r="K67" s="66"/>
      <c r="L67" s="31"/>
      <c r="M67" s="72"/>
      <c r="N67" s="41"/>
    </row>
    <row r="68" spans="2:26" s="7" customFormat="1" ht="21" customHeight="1">
      <c r="B68" s="167" t="s">
        <v>63</v>
      </c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9"/>
    </row>
    <row r="69" spans="2:26" s="7" customFormat="1" ht="21" customHeight="1" thickBot="1">
      <c r="B69" s="158" t="s">
        <v>64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60"/>
    </row>
    <row r="70" spans="2:26" s="7" customFormat="1" ht="21" customHeight="1" thickBot="1">
      <c r="B70" s="191"/>
      <c r="C70" s="171" t="s">
        <v>14</v>
      </c>
      <c r="D70" s="170"/>
      <c r="E70" s="170"/>
      <c r="F70" s="172"/>
      <c r="G70" s="170" t="s">
        <v>15</v>
      </c>
      <c r="H70" s="170"/>
      <c r="I70" s="170"/>
      <c r="J70" s="170"/>
      <c r="K70" s="171" t="s">
        <v>16</v>
      </c>
      <c r="L70" s="170"/>
      <c r="M70" s="170"/>
      <c r="N70" s="172"/>
      <c r="O70" s="170" t="s">
        <v>17</v>
      </c>
      <c r="P70" s="170"/>
      <c r="Q70" s="170"/>
      <c r="R70" s="170"/>
      <c r="S70" s="171" t="s">
        <v>57</v>
      </c>
      <c r="T70" s="170"/>
      <c r="U70" s="170"/>
      <c r="V70" s="172"/>
      <c r="W70" s="174" t="s">
        <v>4</v>
      </c>
      <c r="X70" s="174"/>
      <c r="Y70" s="174"/>
      <c r="Z70" s="175"/>
    </row>
    <row r="71" spans="2:26" s="7" customFormat="1" ht="21" customHeight="1" thickBot="1">
      <c r="B71" s="192"/>
      <c r="C71" s="176" t="s">
        <v>117</v>
      </c>
      <c r="D71" s="157"/>
      <c r="E71" s="176" t="s">
        <v>120</v>
      </c>
      <c r="F71" s="157"/>
      <c r="G71" s="176" t="s">
        <v>117</v>
      </c>
      <c r="H71" s="157"/>
      <c r="I71" s="176" t="s">
        <v>120</v>
      </c>
      <c r="J71" s="157"/>
      <c r="K71" s="176" t="s">
        <v>117</v>
      </c>
      <c r="L71" s="157"/>
      <c r="M71" s="176" t="s">
        <v>120</v>
      </c>
      <c r="N71" s="157"/>
      <c r="O71" s="176" t="s">
        <v>117</v>
      </c>
      <c r="P71" s="157"/>
      <c r="Q71" s="176" t="s">
        <v>120</v>
      </c>
      <c r="R71" s="157"/>
      <c r="S71" s="176" t="s">
        <v>117</v>
      </c>
      <c r="T71" s="157"/>
      <c r="U71" s="176" t="s">
        <v>120</v>
      </c>
      <c r="V71" s="157"/>
      <c r="W71" s="176" t="s">
        <v>117</v>
      </c>
      <c r="X71" s="157"/>
      <c r="Y71" s="176" t="s">
        <v>120</v>
      </c>
      <c r="Z71" s="157"/>
    </row>
    <row r="72" spans="2:30" s="7" customFormat="1" ht="28.5" customHeight="1">
      <c r="B72" s="22" t="s">
        <v>22</v>
      </c>
      <c r="C72" s="55">
        <v>0</v>
      </c>
      <c r="D72" s="106">
        <f aca="true" t="shared" si="4" ref="D72:D78">C72/W72</f>
        <v>0</v>
      </c>
      <c r="E72" s="55">
        <v>2</v>
      </c>
      <c r="F72" s="106">
        <f aca="true" t="shared" si="5" ref="F72:F78">E72/Y72</f>
        <v>0.04878048780487805</v>
      </c>
      <c r="G72" s="55">
        <v>0</v>
      </c>
      <c r="H72" s="15">
        <f aca="true" t="shared" si="6" ref="H72:H78">G72/W72</f>
        <v>0</v>
      </c>
      <c r="I72" s="55">
        <v>15</v>
      </c>
      <c r="J72" s="15">
        <f aca="true" t="shared" si="7" ref="J72:J78">I72/Y72</f>
        <v>0.36585365853658536</v>
      </c>
      <c r="K72" s="55">
        <v>21</v>
      </c>
      <c r="L72" s="106">
        <f aca="true" t="shared" si="8" ref="L72:L78">K72/W72</f>
        <v>0.7777777777777778</v>
      </c>
      <c r="M72" s="55">
        <v>8</v>
      </c>
      <c r="N72" s="106">
        <f aca="true" t="shared" si="9" ref="N72:N78">M72/Y72</f>
        <v>0.1951219512195122</v>
      </c>
      <c r="O72" s="55">
        <v>6</v>
      </c>
      <c r="P72" s="15">
        <f aca="true" t="shared" si="10" ref="P72:P78">O72/W72</f>
        <v>0.2222222222222222</v>
      </c>
      <c r="Q72" s="55">
        <v>11</v>
      </c>
      <c r="R72" s="15">
        <f aca="true" t="shared" si="11" ref="R72:R78">Q72/Y72</f>
        <v>0.2682926829268293</v>
      </c>
      <c r="S72" s="117">
        <v>0</v>
      </c>
      <c r="T72" s="106">
        <f aca="true" t="shared" si="12" ref="T72:T78">S72/W72</f>
        <v>0</v>
      </c>
      <c r="U72" s="117">
        <v>5</v>
      </c>
      <c r="V72" s="106">
        <f aca="true" t="shared" si="13" ref="V72:V78">U72/Y72</f>
        <v>0.12195121951219512</v>
      </c>
      <c r="W72" s="116">
        <f aca="true" t="shared" si="14" ref="W72:W78">O72+K72+G72+C72+S72</f>
        <v>27</v>
      </c>
      <c r="X72" s="45">
        <f aca="true" t="shared" si="15" ref="X72:X78">D72+H72+L72+P72+T72</f>
        <v>1</v>
      </c>
      <c r="Y72" s="116">
        <f aca="true" t="shared" si="16" ref="Y72:Y78">Q72+M72+I72+E72+U72</f>
        <v>41</v>
      </c>
      <c r="Z72" s="45">
        <f aca="true" t="shared" si="17" ref="Z72:Z78">F72+J72+N72+R72+V72</f>
        <v>1</v>
      </c>
      <c r="AA72" s="14"/>
      <c r="AB72" s="14"/>
      <c r="AC72" s="14"/>
      <c r="AD72" s="12"/>
    </row>
    <row r="73" spans="2:30" s="7" customFormat="1" ht="28.5" customHeight="1">
      <c r="B73" s="22" t="s">
        <v>18</v>
      </c>
      <c r="C73" s="55">
        <v>0</v>
      </c>
      <c r="D73" s="106">
        <f t="shared" si="4"/>
        <v>0</v>
      </c>
      <c r="E73" s="55">
        <v>0</v>
      </c>
      <c r="F73" s="106">
        <f t="shared" si="5"/>
        <v>0</v>
      </c>
      <c r="G73" s="55">
        <v>0</v>
      </c>
      <c r="H73" s="15">
        <f t="shared" si="6"/>
        <v>0</v>
      </c>
      <c r="I73" s="55">
        <v>9</v>
      </c>
      <c r="J73" s="15">
        <f t="shared" si="7"/>
        <v>0.21951219512195122</v>
      </c>
      <c r="K73" s="55">
        <v>21</v>
      </c>
      <c r="L73" s="106">
        <f t="shared" si="8"/>
        <v>0.7777777777777778</v>
      </c>
      <c r="M73" s="55">
        <v>7</v>
      </c>
      <c r="N73" s="106">
        <f t="shared" si="9"/>
        <v>0.17073170731707318</v>
      </c>
      <c r="O73" s="55">
        <v>6</v>
      </c>
      <c r="P73" s="15">
        <f t="shared" si="10"/>
        <v>0.2222222222222222</v>
      </c>
      <c r="Q73" s="55">
        <v>21</v>
      </c>
      <c r="R73" s="15">
        <f t="shared" si="11"/>
        <v>0.5121951219512195</v>
      </c>
      <c r="S73" s="70">
        <v>0</v>
      </c>
      <c r="T73" s="106">
        <f t="shared" si="12"/>
        <v>0</v>
      </c>
      <c r="U73" s="70">
        <v>4</v>
      </c>
      <c r="V73" s="106">
        <f t="shared" si="13"/>
        <v>0.0975609756097561</v>
      </c>
      <c r="W73" s="69">
        <f t="shared" si="14"/>
        <v>27</v>
      </c>
      <c r="X73" s="45">
        <f t="shared" si="15"/>
        <v>1</v>
      </c>
      <c r="Y73" s="69">
        <f t="shared" si="16"/>
        <v>41</v>
      </c>
      <c r="Z73" s="45">
        <f t="shared" si="17"/>
        <v>1</v>
      </c>
      <c r="AA73" s="14"/>
      <c r="AB73" s="14"/>
      <c r="AC73" s="14"/>
      <c r="AD73" s="12"/>
    </row>
    <row r="74" spans="2:30" s="7" customFormat="1" ht="28.5" customHeight="1">
      <c r="B74" s="22" t="s">
        <v>19</v>
      </c>
      <c r="C74" s="55">
        <v>0</v>
      </c>
      <c r="D74" s="106">
        <f t="shared" si="4"/>
        <v>0</v>
      </c>
      <c r="E74" s="55">
        <v>0</v>
      </c>
      <c r="F74" s="106">
        <f t="shared" si="5"/>
        <v>0</v>
      </c>
      <c r="G74" s="55">
        <v>0</v>
      </c>
      <c r="H74" s="15">
        <f t="shared" si="6"/>
        <v>0</v>
      </c>
      <c r="I74" s="55">
        <v>9</v>
      </c>
      <c r="J74" s="15">
        <f t="shared" si="7"/>
        <v>0.21951219512195122</v>
      </c>
      <c r="K74" s="55">
        <v>18</v>
      </c>
      <c r="L74" s="106">
        <f t="shared" si="8"/>
        <v>0.6666666666666666</v>
      </c>
      <c r="M74" s="55">
        <v>11</v>
      </c>
      <c r="N74" s="106">
        <f t="shared" si="9"/>
        <v>0.2682926829268293</v>
      </c>
      <c r="O74" s="55">
        <v>9</v>
      </c>
      <c r="P74" s="15">
        <f t="shared" si="10"/>
        <v>0.3333333333333333</v>
      </c>
      <c r="Q74" s="55">
        <v>18</v>
      </c>
      <c r="R74" s="15">
        <f t="shared" si="11"/>
        <v>0.43902439024390244</v>
      </c>
      <c r="S74" s="70">
        <v>0</v>
      </c>
      <c r="T74" s="106">
        <f t="shared" si="12"/>
        <v>0</v>
      </c>
      <c r="U74" s="70">
        <v>3</v>
      </c>
      <c r="V74" s="106">
        <f t="shared" si="13"/>
        <v>0.07317073170731707</v>
      </c>
      <c r="W74" s="69">
        <f t="shared" si="14"/>
        <v>27</v>
      </c>
      <c r="X74" s="45">
        <f t="shared" si="15"/>
        <v>1</v>
      </c>
      <c r="Y74" s="69">
        <f t="shared" si="16"/>
        <v>41</v>
      </c>
      <c r="Z74" s="45">
        <f t="shared" si="17"/>
        <v>0.9999999999999999</v>
      </c>
      <c r="AA74" s="14"/>
      <c r="AB74" s="14"/>
      <c r="AC74" s="14"/>
      <c r="AD74" s="12"/>
    </row>
    <row r="75" spans="2:30" s="7" customFormat="1" ht="28.5" customHeight="1">
      <c r="B75" s="22" t="s">
        <v>65</v>
      </c>
      <c r="C75" s="55">
        <v>0</v>
      </c>
      <c r="D75" s="106">
        <f t="shared" si="4"/>
        <v>0</v>
      </c>
      <c r="E75" s="55">
        <v>0</v>
      </c>
      <c r="F75" s="106">
        <f t="shared" si="5"/>
        <v>0</v>
      </c>
      <c r="G75" s="55">
        <v>0</v>
      </c>
      <c r="H75" s="15">
        <f t="shared" si="6"/>
        <v>0</v>
      </c>
      <c r="I75" s="55">
        <v>10</v>
      </c>
      <c r="J75" s="15">
        <f t="shared" si="7"/>
        <v>0.24390243902439024</v>
      </c>
      <c r="K75" s="55">
        <v>15</v>
      </c>
      <c r="L75" s="106">
        <f t="shared" si="8"/>
        <v>0.5555555555555556</v>
      </c>
      <c r="M75" s="55">
        <v>12</v>
      </c>
      <c r="N75" s="106">
        <f t="shared" si="9"/>
        <v>0.2926829268292683</v>
      </c>
      <c r="O75" s="55">
        <v>12</v>
      </c>
      <c r="P75" s="15">
        <f t="shared" si="10"/>
        <v>0.4444444444444444</v>
      </c>
      <c r="Q75" s="55">
        <v>16</v>
      </c>
      <c r="R75" s="15">
        <f t="shared" si="11"/>
        <v>0.3902439024390244</v>
      </c>
      <c r="S75" s="70">
        <v>0</v>
      </c>
      <c r="T75" s="106">
        <f t="shared" si="12"/>
        <v>0</v>
      </c>
      <c r="U75" s="70">
        <v>3</v>
      </c>
      <c r="V75" s="106">
        <f t="shared" si="13"/>
        <v>0.07317073170731707</v>
      </c>
      <c r="W75" s="69">
        <f t="shared" si="14"/>
        <v>27</v>
      </c>
      <c r="X75" s="45">
        <f t="shared" si="15"/>
        <v>1</v>
      </c>
      <c r="Y75" s="69">
        <f t="shared" si="16"/>
        <v>41</v>
      </c>
      <c r="Z75" s="45">
        <f t="shared" si="17"/>
        <v>1</v>
      </c>
      <c r="AA75" s="14"/>
      <c r="AB75" s="14"/>
      <c r="AC75" s="14"/>
      <c r="AD75" s="12"/>
    </row>
    <row r="76" spans="2:30" s="7" customFormat="1" ht="28.5" customHeight="1">
      <c r="B76" s="22" t="s">
        <v>66</v>
      </c>
      <c r="C76" s="55">
        <v>0</v>
      </c>
      <c r="D76" s="106">
        <f t="shared" si="4"/>
        <v>0</v>
      </c>
      <c r="E76" s="55">
        <v>1</v>
      </c>
      <c r="F76" s="106">
        <f t="shared" si="5"/>
        <v>0.024390243902439025</v>
      </c>
      <c r="G76" s="55">
        <v>2</v>
      </c>
      <c r="H76" s="15">
        <f t="shared" si="6"/>
        <v>0.07407407407407407</v>
      </c>
      <c r="I76" s="55">
        <v>11</v>
      </c>
      <c r="J76" s="15">
        <f t="shared" si="7"/>
        <v>0.2682926829268293</v>
      </c>
      <c r="K76" s="55">
        <v>20</v>
      </c>
      <c r="L76" s="106">
        <f t="shared" si="8"/>
        <v>0.7407407407407407</v>
      </c>
      <c r="M76" s="55">
        <v>13</v>
      </c>
      <c r="N76" s="106">
        <f t="shared" si="9"/>
        <v>0.3170731707317073</v>
      </c>
      <c r="O76" s="55">
        <v>5</v>
      </c>
      <c r="P76" s="15">
        <f t="shared" si="10"/>
        <v>0.18518518518518517</v>
      </c>
      <c r="Q76" s="55">
        <v>13</v>
      </c>
      <c r="R76" s="15">
        <f t="shared" si="11"/>
        <v>0.3170731707317073</v>
      </c>
      <c r="S76" s="70">
        <v>0</v>
      </c>
      <c r="T76" s="106">
        <f t="shared" si="12"/>
        <v>0</v>
      </c>
      <c r="U76" s="70">
        <v>3</v>
      </c>
      <c r="V76" s="106">
        <f t="shared" si="13"/>
        <v>0.07317073170731707</v>
      </c>
      <c r="W76" s="69">
        <f t="shared" si="14"/>
        <v>27</v>
      </c>
      <c r="X76" s="45">
        <f t="shared" si="15"/>
        <v>1</v>
      </c>
      <c r="Y76" s="69">
        <f t="shared" si="16"/>
        <v>41</v>
      </c>
      <c r="Z76" s="45">
        <f t="shared" si="17"/>
        <v>1.0000000000000002</v>
      </c>
      <c r="AA76" s="14"/>
      <c r="AB76" s="14"/>
      <c r="AC76" s="14"/>
      <c r="AD76" s="12"/>
    </row>
    <row r="77" spans="2:30" s="7" customFormat="1" ht="28.5" customHeight="1">
      <c r="B77" s="22" t="s">
        <v>67</v>
      </c>
      <c r="C77" s="55">
        <v>0</v>
      </c>
      <c r="D77" s="106">
        <f t="shared" si="4"/>
        <v>0</v>
      </c>
      <c r="E77" s="55">
        <v>4</v>
      </c>
      <c r="F77" s="106">
        <f t="shared" si="5"/>
        <v>0.0975609756097561</v>
      </c>
      <c r="G77" s="55">
        <v>9</v>
      </c>
      <c r="H77" s="15">
        <f t="shared" si="6"/>
        <v>0.3333333333333333</v>
      </c>
      <c r="I77" s="55">
        <v>12</v>
      </c>
      <c r="J77" s="15">
        <f t="shared" si="7"/>
        <v>0.2926829268292683</v>
      </c>
      <c r="K77" s="55">
        <v>10</v>
      </c>
      <c r="L77" s="106">
        <f t="shared" si="8"/>
        <v>0.37037037037037035</v>
      </c>
      <c r="M77" s="55">
        <v>10</v>
      </c>
      <c r="N77" s="106">
        <f t="shared" si="9"/>
        <v>0.24390243902439024</v>
      </c>
      <c r="O77" s="55">
        <v>8</v>
      </c>
      <c r="P77" s="15">
        <f t="shared" si="10"/>
        <v>0.2962962962962963</v>
      </c>
      <c r="Q77" s="55">
        <v>10</v>
      </c>
      <c r="R77" s="15">
        <f t="shared" si="11"/>
        <v>0.24390243902439024</v>
      </c>
      <c r="S77" s="70">
        <v>0</v>
      </c>
      <c r="T77" s="106">
        <f t="shared" si="12"/>
        <v>0</v>
      </c>
      <c r="U77" s="70">
        <v>5</v>
      </c>
      <c r="V77" s="106">
        <f t="shared" si="13"/>
        <v>0.12195121951219512</v>
      </c>
      <c r="W77" s="69">
        <f t="shared" si="14"/>
        <v>27</v>
      </c>
      <c r="X77" s="45">
        <f t="shared" si="15"/>
        <v>1</v>
      </c>
      <c r="Y77" s="69">
        <f t="shared" si="16"/>
        <v>41</v>
      </c>
      <c r="Z77" s="45">
        <f t="shared" si="17"/>
        <v>1</v>
      </c>
      <c r="AA77" s="13"/>
      <c r="AB77" s="13"/>
      <c r="AC77" s="13"/>
      <c r="AD77" s="12"/>
    </row>
    <row r="78" spans="2:30" s="7" customFormat="1" ht="28.5" customHeight="1" thickBot="1">
      <c r="B78" s="102" t="s">
        <v>72</v>
      </c>
      <c r="C78" s="101">
        <v>0</v>
      </c>
      <c r="D78" s="107">
        <f t="shared" si="4"/>
        <v>0</v>
      </c>
      <c r="E78" s="101">
        <v>5</v>
      </c>
      <c r="F78" s="107">
        <f t="shared" si="5"/>
        <v>0.12195121951219512</v>
      </c>
      <c r="G78" s="101">
        <v>12</v>
      </c>
      <c r="H78" s="88">
        <f t="shared" si="6"/>
        <v>0.4444444444444444</v>
      </c>
      <c r="I78" s="101">
        <v>10</v>
      </c>
      <c r="J78" s="88">
        <f t="shared" si="7"/>
        <v>0.24390243902439024</v>
      </c>
      <c r="K78" s="101">
        <v>11</v>
      </c>
      <c r="L78" s="107">
        <f t="shared" si="8"/>
        <v>0.4074074074074074</v>
      </c>
      <c r="M78" s="101">
        <v>11</v>
      </c>
      <c r="N78" s="107">
        <f t="shared" si="9"/>
        <v>0.2682926829268293</v>
      </c>
      <c r="O78" s="101">
        <v>4</v>
      </c>
      <c r="P78" s="88">
        <f t="shared" si="10"/>
        <v>0.14814814814814814</v>
      </c>
      <c r="Q78" s="101">
        <v>9</v>
      </c>
      <c r="R78" s="88">
        <f t="shared" si="11"/>
        <v>0.21951219512195122</v>
      </c>
      <c r="S78" s="118">
        <v>0</v>
      </c>
      <c r="T78" s="107">
        <f t="shared" si="12"/>
        <v>0</v>
      </c>
      <c r="U78" s="118">
        <v>6</v>
      </c>
      <c r="V78" s="107">
        <f t="shared" si="13"/>
        <v>0.14634146341463414</v>
      </c>
      <c r="W78" s="78">
        <f t="shared" si="14"/>
        <v>27</v>
      </c>
      <c r="X78" s="46">
        <f t="shared" si="15"/>
        <v>1</v>
      </c>
      <c r="Y78" s="78">
        <f t="shared" si="16"/>
        <v>41</v>
      </c>
      <c r="Z78" s="46">
        <f t="shared" si="17"/>
        <v>1</v>
      </c>
      <c r="AA78" s="13"/>
      <c r="AB78" s="13"/>
      <c r="AC78" s="13"/>
      <c r="AD78" s="12"/>
    </row>
    <row r="79" spans="2:20" s="17" customFormat="1" ht="18" customHeight="1" thickBot="1">
      <c r="B79" s="73"/>
      <c r="C79" s="16"/>
      <c r="D79" s="15"/>
      <c r="E79" s="16"/>
      <c r="F79" s="15"/>
      <c r="G79" s="16"/>
      <c r="H79" s="15"/>
      <c r="I79" s="16"/>
      <c r="J79" s="15"/>
      <c r="K79" s="68"/>
      <c r="L79" s="15"/>
      <c r="M79" s="74"/>
      <c r="N79" s="75"/>
      <c r="O79" s="73"/>
      <c r="P79" s="76"/>
      <c r="Q79" s="76"/>
      <c r="R79" s="76"/>
      <c r="S79" s="76"/>
      <c r="T79" s="77"/>
    </row>
    <row r="80" spans="2:26" s="7" customFormat="1" ht="21" customHeight="1">
      <c r="B80" s="167" t="s">
        <v>68</v>
      </c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9"/>
    </row>
    <row r="81" spans="2:26" s="7" customFormat="1" ht="21" customHeight="1" thickBot="1">
      <c r="B81" s="158" t="s">
        <v>69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60"/>
    </row>
    <row r="82" spans="2:26" s="7" customFormat="1" ht="21" customHeight="1" thickBot="1">
      <c r="B82" s="191"/>
      <c r="C82" s="171" t="s">
        <v>14</v>
      </c>
      <c r="D82" s="170"/>
      <c r="E82" s="170"/>
      <c r="F82" s="172"/>
      <c r="G82" s="170" t="s">
        <v>15</v>
      </c>
      <c r="H82" s="170"/>
      <c r="I82" s="170"/>
      <c r="J82" s="170"/>
      <c r="K82" s="171" t="s">
        <v>16</v>
      </c>
      <c r="L82" s="170"/>
      <c r="M82" s="170"/>
      <c r="N82" s="172"/>
      <c r="O82" s="170" t="s">
        <v>17</v>
      </c>
      <c r="P82" s="170"/>
      <c r="Q82" s="170"/>
      <c r="R82" s="170"/>
      <c r="S82" s="171" t="s">
        <v>57</v>
      </c>
      <c r="T82" s="170"/>
      <c r="U82" s="170"/>
      <c r="V82" s="172"/>
      <c r="W82" s="174" t="s">
        <v>4</v>
      </c>
      <c r="X82" s="174"/>
      <c r="Y82" s="174"/>
      <c r="Z82" s="175"/>
    </row>
    <row r="83" spans="2:26" s="7" customFormat="1" ht="21" customHeight="1" thickBot="1">
      <c r="B83" s="192"/>
      <c r="C83" s="176" t="s">
        <v>117</v>
      </c>
      <c r="D83" s="157"/>
      <c r="E83" s="176" t="s">
        <v>120</v>
      </c>
      <c r="F83" s="157"/>
      <c r="G83" s="176" t="s">
        <v>117</v>
      </c>
      <c r="H83" s="157"/>
      <c r="I83" s="176" t="s">
        <v>120</v>
      </c>
      <c r="J83" s="157"/>
      <c r="K83" s="176" t="s">
        <v>117</v>
      </c>
      <c r="L83" s="157"/>
      <c r="M83" s="176" t="s">
        <v>120</v>
      </c>
      <c r="N83" s="157"/>
      <c r="O83" s="176" t="s">
        <v>117</v>
      </c>
      <c r="P83" s="157"/>
      <c r="Q83" s="176" t="s">
        <v>120</v>
      </c>
      <c r="R83" s="157"/>
      <c r="S83" s="176" t="s">
        <v>117</v>
      </c>
      <c r="T83" s="157"/>
      <c r="U83" s="176" t="s">
        <v>120</v>
      </c>
      <c r="V83" s="157"/>
      <c r="W83" s="176" t="s">
        <v>117</v>
      </c>
      <c r="X83" s="157"/>
      <c r="Y83" s="176" t="s">
        <v>120</v>
      </c>
      <c r="Z83" s="157"/>
    </row>
    <row r="84" spans="2:30" s="7" customFormat="1" ht="28.5" customHeight="1">
      <c r="B84" s="22" t="s">
        <v>70</v>
      </c>
      <c r="C84" s="55">
        <v>0</v>
      </c>
      <c r="D84" s="106">
        <f>C84/W84</f>
        <v>0</v>
      </c>
      <c r="E84" s="55">
        <v>0</v>
      </c>
      <c r="F84" s="106">
        <f>E84/$Y84</f>
        <v>0</v>
      </c>
      <c r="G84" s="55">
        <v>0</v>
      </c>
      <c r="H84" s="15">
        <f>G84/$W$84</f>
        <v>0</v>
      </c>
      <c r="I84" s="55">
        <v>9</v>
      </c>
      <c r="J84" s="15">
        <f>I84/$Y84</f>
        <v>0.21951219512195122</v>
      </c>
      <c r="K84" s="55">
        <v>1</v>
      </c>
      <c r="L84" s="106">
        <f>K84/$W$84</f>
        <v>0.037037037037037035</v>
      </c>
      <c r="M84" s="55">
        <v>10</v>
      </c>
      <c r="N84" s="106">
        <f>M84/$Y84</f>
        <v>0.24390243902439024</v>
      </c>
      <c r="O84" s="55">
        <v>25</v>
      </c>
      <c r="P84" s="15">
        <f>O84/$W$84</f>
        <v>0.9259259259259259</v>
      </c>
      <c r="Q84" s="55">
        <v>20</v>
      </c>
      <c r="R84" s="15">
        <f>Q84/$Y84</f>
        <v>0.4878048780487805</v>
      </c>
      <c r="S84" s="70">
        <v>1</v>
      </c>
      <c r="T84" s="106">
        <f>S84/$W$84</f>
        <v>0.037037037037037035</v>
      </c>
      <c r="U84" s="70">
        <v>2</v>
      </c>
      <c r="V84" s="106">
        <f>U84/$Y84</f>
        <v>0.04878048780487805</v>
      </c>
      <c r="W84" s="69">
        <f>O84+K84+G84+C84+S84</f>
        <v>27</v>
      </c>
      <c r="X84" s="45">
        <f>D84+H84+L84+P84+T84</f>
        <v>1</v>
      </c>
      <c r="Y84" s="69">
        <f>Q84+M84+I84+E84+U84</f>
        <v>41</v>
      </c>
      <c r="Z84" s="45">
        <f>F84+J84+N84+R84+V84</f>
        <v>1</v>
      </c>
      <c r="AA84" s="13"/>
      <c r="AB84" s="13"/>
      <c r="AC84" s="13"/>
      <c r="AD84" s="12"/>
    </row>
    <row r="85" spans="2:30" s="7" customFormat="1" ht="28.5" customHeight="1">
      <c r="B85" s="22" t="s">
        <v>21</v>
      </c>
      <c r="C85" s="55">
        <v>0</v>
      </c>
      <c r="D85" s="106">
        <f>C85/W85</f>
        <v>0</v>
      </c>
      <c r="E85" s="55">
        <v>0</v>
      </c>
      <c r="F85" s="106">
        <f>E85/$Y85</f>
        <v>0</v>
      </c>
      <c r="G85" s="55">
        <v>0</v>
      </c>
      <c r="H85" s="15">
        <f>G85/$W$84</f>
        <v>0</v>
      </c>
      <c r="I85" s="55">
        <v>10</v>
      </c>
      <c r="J85" s="15">
        <f>I85/$Y85</f>
        <v>0.24390243902439024</v>
      </c>
      <c r="K85" s="55">
        <v>4</v>
      </c>
      <c r="L85" s="106">
        <f>K85/$W$84</f>
        <v>0.14814814814814814</v>
      </c>
      <c r="M85" s="55">
        <v>14</v>
      </c>
      <c r="N85" s="106">
        <f>M85/$Y85</f>
        <v>0.34146341463414637</v>
      </c>
      <c r="O85" s="55">
        <v>22</v>
      </c>
      <c r="P85" s="15">
        <f>O85/$W$84</f>
        <v>0.8148148148148148</v>
      </c>
      <c r="Q85" s="55">
        <v>15</v>
      </c>
      <c r="R85" s="15">
        <f>Q85/$Y85</f>
        <v>0.36585365853658536</v>
      </c>
      <c r="S85" s="55">
        <v>1</v>
      </c>
      <c r="T85" s="106">
        <f>S85/$W$84</f>
        <v>0.037037037037037035</v>
      </c>
      <c r="U85" s="55">
        <v>2</v>
      </c>
      <c r="V85" s="106">
        <f>U85/$Y85</f>
        <v>0.04878048780487805</v>
      </c>
      <c r="W85" s="69">
        <f>O85+K85+G85+C85+S85</f>
        <v>27</v>
      </c>
      <c r="X85" s="45">
        <f>D85+H85+L85+P85+T85</f>
        <v>1</v>
      </c>
      <c r="Y85" s="69">
        <f>Q85+M85+I85+E85+U85</f>
        <v>41</v>
      </c>
      <c r="Z85" s="45">
        <f>F85+J85+N85+R85+V85</f>
        <v>1</v>
      </c>
      <c r="AA85" s="13"/>
      <c r="AB85" s="13"/>
      <c r="AC85" s="13"/>
      <c r="AD85" s="12"/>
    </row>
    <row r="86" spans="2:30" s="7" customFormat="1" ht="28.5" customHeight="1" thickBot="1">
      <c r="B86" s="102" t="s">
        <v>71</v>
      </c>
      <c r="C86" s="101">
        <v>0</v>
      </c>
      <c r="D86" s="107">
        <f>C86/W86</f>
        <v>0</v>
      </c>
      <c r="E86" s="101">
        <v>0</v>
      </c>
      <c r="F86" s="107">
        <f>E86/$Y86</f>
        <v>0</v>
      </c>
      <c r="G86" s="101">
        <v>0</v>
      </c>
      <c r="H86" s="88">
        <f>G86/$W$84</f>
        <v>0</v>
      </c>
      <c r="I86" s="101">
        <v>10</v>
      </c>
      <c r="J86" s="88">
        <f>I86/$Y86</f>
        <v>0.24390243902439024</v>
      </c>
      <c r="K86" s="101">
        <v>2</v>
      </c>
      <c r="L86" s="107">
        <f>K86/$W$84</f>
        <v>0.07407407407407407</v>
      </c>
      <c r="M86" s="101">
        <v>9</v>
      </c>
      <c r="N86" s="107">
        <f>M86/$Y86</f>
        <v>0.21951219512195122</v>
      </c>
      <c r="O86" s="101">
        <v>25</v>
      </c>
      <c r="P86" s="88">
        <f>O86/$W$84</f>
        <v>0.9259259259259259</v>
      </c>
      <c r="Q86" s="101">
        <v>19</v>
      </c>
      <c r="R86" s="88">
        <f>Q86/$Y86</f>
        <v>0.4634146341463415</v>
      </c>
      <c r="S86" s="101">
        <v>0</v>
      </c>
      <c r="T86" s="107">
        <f>S86/$W$84</f>
        <v>0</v>
      </c>
      <c r="U86" s="101">
        <v>3</v>
      </c>
      <c r="V86" s="107">
        <f>U86/$Y86</f>
        <v>0.07317073170731707</v>
      </c>
      <c r="W86" s="78">
        <f>O86+K86+G86+C86+S86</f>
        <v>27</v>
      </c>
      <c r="X86" s="46">
        <f>D86+H86+L86+P86+T86</f>
        <v>1</v>
      </c>
      <c r="Y86" s="78">
        <f>Q86+M86+I86+E86+U86</f>
        <v>41</v>
      </c>
      <c r="Z86" s="46">
        <f>F86+J86+N86+R86+V86</f>
        <v>0.9999999999999999</v>
      </c>
      <c r="AA86" s="13"/>
      <c r="AB86" s="13"/>
      <c r="AC86" s="13"/>
      <c r="AD86" s="12"/>
    </row>
    <row r="87" spans="2:14" s="7" customFormat="1" ht="15" customHeight="1" thickBot="1">
      <c r="B87" s="8"/>
      <c r="D87" s="9"/>
      <c r="F87" s="9"/>
      <c r="H87" s="9"/>
      <c r="J87" s="31"/>
      <c r="K87" s="66"/>
      <c r="L87" s="31"/>
      <c r="M87" s="72"/>
      <c r="N87" s="41"/>
    </row>
    <row r="88" spans="2:26" s="7" customFormat="1" ht="21" customHeight="1">
      <c r="B88" s="167" t="s">
        <v>23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9"/>
    </row>
    <row r="89" spans="2:26" s="7" customFormat="1" ht="21" customHeight="1" thickBot="1">
      <c r="B89" s="158" t="s">
        <v>30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60"/>
    </row>
    <row r="90" spans="2:26" s="7" customFormat="1" ht="21" customHeight="1" thickBot="1">
      <c r="B90" s="191"/>
      <c r="C90" s="171" t="s">
        <v>14</v>
      </c>
      <c r="D90" s="170"/>
      <c r="E90" s="170"/>
      <c r="F90" s="172"/>
      <c r="G90" s="170" t="s">
        <v>15</v>
      </c>
      <c r="H90" s="170"/>
      <c r="I90" s="170"/>
      <c r="J90" s="170"/>
      <c r="K90" s="171" t="s">
        <v>16</v>
      </c>
      <c r="L90" s="170"/>
      <c r="M90" s="170"/>
      <c r="N90" s="172"/>
      <c r="O90" s="170" t="s">
        <v>17</v>
      </c>
      <c r="P90" s="170"/>
      <c r="Q90" s="170"/>
      <c r="R90" s="170"/>
      <c r="S90" s="171" t="s">
        <v>57</v>
      </c>
      <c r="T90" s="170"/>
      <c r="U90" s="170"/>
      <c r="V90" s="172"/>
      <c r="W90" s="173" t="s">
        <v>4</v>
      </c>
      <c r="X90" s="174"/>
      <c r="Y90" s="174"/>
      <c r="Z90" s="175"/>
    </row>
    <row r="91" spans="2:26" s="7" customFormat="1" ht="21" customHeight="1" thickBot="1">
      <c r="B91" s="192"/>
      <c r="C91" s="176" t="s">
        <v>117</v>
      </c>
      <c r="D91" s="157"/>
      <c r="E91" s="176" t="s">
        <v>120</v>
      </c>
      <c r="F91" s="157"/>
      <c r="G91" s="176" t="s">
        <v>117</v>
      </c>
      <c r="H91" s="157"/>
      <c r="I91" s="176" t="s">
        <v>120</v>
      </c>
      <c r="J91" s="157"/>
      <c r="K91" s="176" t="s">
        <v>117</v>
      </c>
      <c r="L91" s="157"/>
      <c r="M91" s="176" t="s">
        <v>120</v>
      </c>
      <c r="N91" s="157"/>
      <c r="O91" s="176" t="s">
        <v>117</v>
      </c>
      <c r="P91" s="157"/>
      <c r="Q91" s="176" t="s">
        <v>120</v>
      </c>
      <c r="R91" s="157"/>
      <c r="S91" s="176" t="s">
        <v>117</v>
      </c>
      <c r="T91" s="157"/>
      <c r="U91" s="176" t="s">
        <v>120</v>
      </c>
      <c r="V91" s="157"/>
      <c r="W91" s="176" t="s">
        <v>117</v>
      </c>
      <c r="X91" s="157"/>
      <c r="Y91" s="176" t="s">
        <v>120</v>
      </c>
      <c r="Z91" s="157"/>
    </row>
    <row r="92" spans="2:26" s="7" customFormat="1" ht="28.5" customHeight="1" thickBot="1">
      <c r="B92" s="134" t="s">
        <v>24</v>
      </c>
      <c r="C92" s="60">
        <v>0</v>
      </c>
      <c r="D92" s="111">
        <f>C92/W92</f>
        <v>0</v>
      </c>
      <c r="E92" s="60">
        <v>0</v>
      </c>
      <c r="F92" s="111">
        <f>E92/Y92</f>
        <v>0</v>
      </c>
      <c r="G92" s="60">
        <v>0</v>
      </c>
      <c r="H92" s="42">
        <f>G92/W92</f>
        <v>0</v>
      </c>
      <c r="I92" s="60">
        <v>10</v>
      </c>
      <c r="J92" s="42">
        <f>I92/Y92</f>
        <v>0.24390243902439024</v>
      </c>
      <c r="K92" s="60">
        <v>5</v>
      </c>
      <c r="L92" s="111">
        <f>K92/W92</f>
        <v>0.18518518518518517</v>
      </c>
      <c r="M92" s="60">
        <v>9</v>
      </c>
      <c r="N92" s="111">
        <f>M92/Y92</f>
        <v>0.21951219512195122</v>
      </c>
      <c r="O92" s="60">
        <v>22</v>
      </c>
      <c r="P92" s="42">
        <f>O92/W92</f>
        <v>0.8148148148148148</v>
      </c>
      <c r="Q92" s="60">
        <v>20</v>
      </c>
      <c r="R92" s="42">
        <f>Q92/Y92</f>
        <v>0.4878048780487805</v>
      </c>
      <c r="S92" s="119">
        <v>0</v>
      </c>
      <c r="T92" s="111">
        <f>S92/W92</f>
        <v>0</v>
      </c>
      <c r="U92" s="119">
        <v>2</v>
      </c>
      <c r="V92" s="111">
        <f>U92/Y92</f>
        <v>0.04878048780487805</v>
      </c>
      <c r="W92" s="71">
        <f>C92+G92+K92+O92+S92</f>
        <v>27</v>
      </c>
      <c r="X92" s="44">
        <f>D92+H92+L92+P92+T92</f>
        <v>1</v>
      </c>
      <c r="Y92" s="71">
        <f>E92+I92+M92+Q92+U92</f>
        <v>41</v>
      </c>
      <c r="Z92" s="44">
        <f>F92+J92+N92+R92+V92</f>
        <v>1</v>
      </c>
    </row>
    <row r="93" spans="2:14" s="7" customFormat="1" ht="15" customHeight="1">
      <c r="B93" s="8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8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8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8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8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8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8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8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8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8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8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8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8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8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8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8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8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8"/>
      <c r="D476" s="9"/>
      <c r="F476" s="9"/>
      <c r="H476" s="9"/>
      <c r="J476" s="31"/>
      <c r="K476" s="66"/>
      <c r="L476" s="31"/>
      <c r="M476" s="40"/>
      <c r="N476" s="41"/>
    </row>
    <row r="477" spans="2:14" s="7" customFormat="1" ht="15" customHeight="1">
      <c r="B477" s="8"/>
      <c r="D477" s="9"/>
      <c r="F477" s="9"/>
      <c r="H477" s="9"/>
      <c r="J477" s="31"/>
      <c r="K477" s="66"/>
      <c r="L477" s="31"/>
      <c r="M477" s="40"/>
      <c r="N477" s="41"/>
    </row>
    <row r="478" spans="2:14" s="7" customFormat="1" ht="15" customHeight="1">
      <c r="B478" s="8"/>
      <c r="D478" s="9"/>
      <c r="F478" s="9"/>
      <c r="H478" s="9"/>
      <c r="J478" s="31"/>
      <c r="K478" s="66"/>
      <c r="L478" s="31"/>
      <c r="M478" s="40"/>
      <c r="N478" s="41"/>
    </row>
    <row r="479" spans="2:14" s="7" customFormat="1" ht="15" customHeight="1">
      <c r="B479" s="8"/>
      <c r="D479" s="9"/>
      <c r="F479" s="9"/>
      <c r="H479" s="9"/>
      <c r="J479" s="31"/>
      <c r="K479" s="66"/>
      <c r="L479" s="31"/>
      <c r="M479" s="40"/>
      <c r="N479" s="41"/>
    </row>
    <row r="480" spans="2:14" s="7" customFormat="1" ht="15" customHeight="1">
      <c r="B480" s="8"/>
      <c r="D480" s="9"/>
      <c r="F480" s="9"/>
      <c r="H480" s="9"/>
      <c r="J480" s="31"/>
      <c r="K480" s="66"/>
      <c r="L480" s="31"/>
      <c r="M480" s="40"/>
      <c r="N480" s="41"/>
    </row>
    <row r="481" spans="2:14" s="7" customFormat="1" ht="15" customHeight="1">
      <c r="B481" s="8"/>
      <c r="D481" s="9"/>
      <c r="F481" s="9"/>
      <c r="H481" s="9"/>
      <c r="J481" s="31"/>
      <c r="K481" s="66"/>
      <c r="L481" s="31"/>
      <c r="M481" s="40"/>
      <c r="N481" s="41"/>
    </row>
    <row r="482" spans="2:14" s="7" customFormat="1" ht="15" customHeight="1">
      <c r="B482" s="8"/>
      <c r="D482" s="9"/>
      <c r="F482" s="9"/>
      <c r="H482" s="9"/>
      <c r="J482" s="31"/>
      <c r="K482" s="66"/>
      <c r="L482" s="31"/>
      <c r="M482" s="40"/>
      <c r="N482" s="41"/>
    </row>
    <row r="483" spans="2:14" s="7" customFormat="1" ht="15" customHeight="1">
      <c r="B483" s="8"/>
      <c r="D483" s="9"/>
      <c r="F483" s="9"/>
      <c r="H483" s="9"/>
      <c r="J483" s="31"/>
      <c r="K483" s="66"/>
      <c r="L483" s="31"/>
      <c r="M483" s="40"/>
      <c r="N483" s="41"/>
    </row>
  </sheetData>
  <sheetProtection/>
  <mergeCells count="87">
    <mergeCell ref="B2:F2"/>
    <mergeCell ref="B3:F3"/>
    <mergeCell ref="B5:F5"/>
    <mergeCell ref="B7:B8"/>
    <mergeCell ref="C7:D7"/>
    <mergeCell ref="E7:F7"/>
    <mergeCell ref="C8:D8"/>
    <mergeCell ref="E8:F8"/>
    <mergeCell ref="B10:F10"/>
    <mergeCell ref="B11:F11"/>
    <mergeCell ref="C12:D12"/>
    <mergeCell ref="E12:F12"/>
    <mergeCell ref="B38:F38"/>
    <mergeCell ref="B39:F39"/>
    <mergeCell ref="C40:D40"/>
    <mergeCell ref="E40:F40"/>
    <mergeCell ref="B50:F50"/>
    <mergeCell ref="B51:F51"/>
    <mergeCell ref="C52:D52"/>
    <mergeCell ref="E52:F52"/>
    <mergeCell ref="S70:V70"/>
    <mergeCell ref="B58:F58"/>
    <mergeCell ref="B59:F59"/>
    <mergeCell ref="C60:D60"/>
    <mergeCell ref="E60:F60"/>
    <mergeCell ref="W70:Z70"/>
    <mergeCell ref="B68:Z68"/>
    <mergeCell ref="B69:Z69"/>
    <mergeCell ref="Q71:R71"/>
    <mergeCell ref="S71:T71"/>
    <mergeCell ref="B70:B71"/>
    <mergeCell ref="C70:F70"/>
    <mergeCell ref="G70:J70"/>
    <mergeCell ref="K70:N70"/>
    <mergeCell ref="O70:R70"/>
    <mergeCell ref="I71:J71"/>
    <mergeCell ref="U71:V71"/>
    <mergeCell ref="O82:R82"/>
    <mergeCell ref="S82:V82"/>
    <mergeCell ref="W71:X71"/>
    <mergeCell ref="Y71:Z71"/>
    <mergeCell ref="B80:Z80"/>
    <mergeCell ref="B81:Z81"/>
    <mergeCell ref="K71:L71"/>
    <mergeCell ref="M71:N71"/>
    <mergeCell ref="O71:P71"/>
    <mergeCell ref="C71:D71"/>
    <mergeCell ref="E71:F71"/>
    <mergeCell ref="G71:H71"/>
    <mergeCell ref="W82:Z82"/>
    <mergeCell ref="C83:D83"/>
    <mergeCell ref="E83:F83"/>
    <mergeCell ref="G83:H83"/>
    <mergeCell ref="I83:J83"/>
    <mergeCell ref="K83:L83"/>
    <mergeCell ref="M83:N83"/>
    <mergeCell ref="O83:P83"/>
    <mergeCell ref="S83:T83"/>
    <mergeCell ref="Q83:R83"/>
    <mergeCell ref="B90:B91"/>
    <mergeCell ref="C90:F90"/>
    <mergeCell ref="G90:J90"/>
    <mergeCell ref="C91:D91"/>
    <mergeCell ref="E91:F91"/>
    <mergeCell ref="G91:H91"/>
    <mergeCell ref="I91:J91"/>
    <mergeCell ref="O90:R90"/>
    <mergeCell ref="Q91:R91"/>
    <mergeCell ref="U83:V83"/>
    <mergeCell ref="W83:X83"/>
    <mergeCell ref="B88:Z88"/>
    <mergeCell ref="B89:Z89"/>
    <mergeCell ref="B82:B83"/>
    <mergeCell ref="C82:F82"/>
    <mergeCell ref="G82:J82"/>
    <mergeCell ref="K82:N82"/>
    <mergeCell ref="Y83:Z83"/>
    <mergeCell ref="K90:N90"/>
    <mergeCell ref="K91:L91"/>
    <mergeCell ref="Y91:Z91"/>
    <mergeCell ref="S90:V90"/>
    <mergeCell ref="W90:Z90"/>
    <mergeCell ref="M91:N91"/>
    <mergeCell ref="S91:T91"/>
    <mergeCell ref="U91:V91"/>
    <mergeCell ref="W91:X91"/>
    <mergeCell ref="O91:P9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483"/>
  <sheetViews>
    <sheetView zoomScalePageLayoutView="0" workbookViewId="0" topLeftCell="A70">
      <pane xSplit="2" topLeftCell="F1" activePane="topRight" state="frozen"/>
      <selection pane="topLeft" activeCell="A1" sqref="A1"/>
      <selection pane="topRight" activeCell="U78" sqref="U78"/>
    </sheetView>
  </sheetViews>
  <sheetFormatPr defaultColWidth="9.140625" defaultRowHeight="12.75"/>
  <cols>
    <col min="1" max="1" width="1.7109375" style="2" customWidth="1"/>
    <col min="2" max="2" width="25.7109375" style="91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77" t="s">
        <v>32</v>
      </c>
      <c r="C2" s="178"/>
      <c r="D2" s="178"/>
      <c r="E2" s="178"/>
      <c r="F2" s="179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80" t="s">
        <v>25</v>
      </c>
      <c r="C3" s="181"/>
      <c r="D3" s="181"/>
      <c r="E3" s="181"/>
      <c r="F3" s="182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83" t="s">
        <v>75</v>
      </c>
      <c r="C5" s="184"/>
      <c r="D5" s="184"/>
      <c r="E5" s="184"/>
      <c r="F5" s="185"/>
    </row>
    <row r="6" ht="9" customHeight="1" thickBot="1"/>
    <row r="7" spans="2:6" ht="21" customHeight="1">
      <c r="B7" s="186" t="s">
        <v>26</v>
      </c>
      <c r="C7" s="167" t="s">
        <v>117</v>
      </c>
      <c r="D7" s="169"/>
      <c r="E7" s="167" t="s">
        <v>120</v>
      </c>
      <c r="F7" s="169"/>
    </row>
    <row r="8" spans="2:6" ht="21" customHeight="1" thickBot="1">
      <c r="B8" s="187"/>
      <c r="C8" s="188">
        <v>33</v>
      </c>
      <c r="D8" s="189"/>
      <c r="E8" s="188">
        <v>48</v>
      </c>
      <c r="F8" s="189"/>
    </row>
    <row r="9" ht="9" customHeight="1" thickBot="1"/>
    <row r="10" spans="2:14" s="7" customFormat="1" ht="21" customHeight="1">
      <c r="B10" s="167" t="s">
        <v>0</v>
      </c>
      <c r="C10" s="168"/>
      <c r="D10" s="168"/>
      <c r="E10" s="168"/>
      <c r="F10" s="169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58" t="s">
        <v>31</v>
      </c>
      <c r="C11" s="159"/>
      <c r="D11" s="159"/>
      <c r="E11" s="159"/>
      <c r="F11" s="160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4"/>
      <c r="C12" s="156" t="s">
        <v>117</v>
      </c>
      <c r="D12" s="157"/>
      <c r="E12" s="156" t="s">
        <v>120</v>
      </c>
      <c r="F12" s="157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22" t="s">
        <v>1</v>
      </c>
      <c r="C13" s="99">
        <v>6</v>
      </c>
      <c r="D13" s="25">
        <f>C13/C17</f>
        <v>0.18181818181818182</v>
      </c>
      <c r="E13" s="17">
        <v>9</v>
      </c>
      <c r="F13" s="20">
        <f>E13/E17</f>
        <v>0.19148936170212766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22" t="s">
        <v>2</v>
      </c>
      <c r="C14" s="96">
        <v>27</v>
      </c>
      <c r="D14" s="20">
        <f>C14/C17</f>
        <v>0.8181818181818182</v>
      </c>
      <c r="E14" s="17">
        <v>38</v>
      </c>
      <c r="F14" s="20">
        <f>E14/E17</f>
        <v>0.8085106382978723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22" t="s">
        <v>3</v>
      </c>
      <c r="C15" s="96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8" t="s">
        <v>57</v>
      </c>
      <c r="C16" s="97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59" t="s">
        <v>4</v>
      </c>
      <c r="C17" s="98">
        <f>SUM(C13:C16)</f>
        <v>33</v>
      </c>
      <c r="D17" s="49">
        <f>SUM(D13:D16)</f>
        <v>1</v>
      </c>
      <c r="E17" s="48">
        <f>SUM(E13:E16)</f>
        <v>47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6" t="s">
        <v>5</v>
      </c>
      <c r="C18" s="99">
        <v>31</v>
      </c>
      <c r="D18" s="25">
        <f>C18/C22</f>
        <v>0.9393939393939394</v>
      </c>
      <c r="E18" s="24">
        <v>46</v>
      </c>
      <c r="F18" s="25">
        <f>E18/E22</f>
        <v>0.9583333333333334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22" t="s">
        <v>6</v>
      </c>
      <c r="C19" s="96">
        <v>1</v>
      </c>
      <c r="D19" s="20">
        <f>C19/C22</f>
        <v>0.030303030303030304</v>
      </c>
      <c r="E19" s="17">
        <v>1</v>
      </c>
      <c r="F19" s="20">
        <f>E19/E22</f>
        <v>0.020833333333333332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22" t="s">
        <v>7</v>
      </c>
      <c r="C20" s="96">
        <v>0</v>
      </c>
      <c r="D20" s="20">
        <f>C20/C22</f>
        <v>0</v>
      </c>
      <c r="E20" s="17">
        <v>0</v>
      </c>
      <c r="F20" s="20">
        <f>E20/E22</f>
        <v>0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8" t="s">
        <v>57</v>
      </c>
      <c r="C21" s="97">
        <v>1</v>
      </c>
      <c r="D21" s="21">
        <f>C21/C22</f>
        <v>0.030303030303030304</v>
      </c>
      <c r="E21" s="10">
        <v>1</v>
      </c>
      <c r="F21" s="21">
        <f>E21/E22</f>
        <v>0.020833333333333332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59" t="s">
        <v>4</v>
      </c>
      <c r="C22" s="98">
        <f>SUM(C18:C21)</f>
        <v>33</v>
      </c>
      <c r="D22" s="49">
        <f>SUM(D18:D21)</f>
        <v>1</v>
      </c>
      <c r="E22" s="48">
        <f>SUM(E18:E21)</f>
        <v>48</v>
      </c>
      <c r="F22" s="49">
        <f>SUM(F18:F21)</f>
        <v>1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99">
        <v>1</v>
      </c>
      <c r="D23" s="25">
        <f>C23/$C$32</f>
        <v>0.030303030303030304</v>
      </c>
      <c r="E23" s="24">
        <v>9</v>
      </c>
      <c r="F23" s="25">
        <f aca="true" t="shared" si="0" ref="F23:F31">E23/$E$32</f>
        <v>0.1875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96">
        <v>11</v>
      </c>
      <c r="D24" s="20">
        <f aca="true" t="shared" si="1" ref="D24:D31">C24/$C$32</f>
        <v>0.3333333333333333</v>
      </c>
      <c r="E24" s="17">
        <v>10</v>
      </c>
      <c r="F24" s="20">
        <f t="shared" si="0"/>
        <v>0.20833333333333334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96">
        <v>4</v>
      </c>
      <c r="D25" s="20">
        <f t="shared" si="1"/>
        <v>0.12121212121212122</v>
      </c>
      <c r="E25" s="17">
        <v>3</v>
      </c>
      <c r="F25" s="20">
        <f t="shared" si="0"/>
        <v>0.0625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96">
        <v>3</v>
      </c>
      <c r="D26" s="20">
        <f t="shared" si="1"/>
        <v>0.09090909090909091</v>
      </c>
      <c r="E26" s="17">
        <v>6</v>
      </c>
      <c r="F26" s="20">
        <f t="shared" si="0"/>
        <v>0.125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96">
        <v>1</v>
      </c>
      <c r="D27" s="20">
        <f t="shared" si="1"/>
        <v>0.030303030303030304</v>
      </c>
      <c r="E27" s="17">
        <v>2</v>
      </c>
      <c r="F27" s="20">
        <f t="shared" si="0"/>
        <v>0.041666666666666664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96">
        <v>3</v>
      </c>
      <c r="D28" s="20">
        <f t="shared" si="1"/>
        <v>0.09090909090909091</v>
      </c>
      <c r="E28" s="17">
        <v>4</v>
      </c>
      <c r="F28" s="20">
        <f t="shared" si="0"/>
        <v>0.08333333333333333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96">
        <v>4</v>
      </c>
      <c r="D29" s="20">
        <f t="shared" si="1"/>
        <v>0.12121212121212122</v>
      </c>
      <c r="E29" s="17">
        <v>0</v>
      </c>
      <c r="F29" s="20">
        <f t="shared" si="0"/>
        <v>0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96">
        <v>6</v>
      </c>
      <c r="D30" s="20">
        <f t="shared" si="1"/>
        <v>0.18181818181818182</v>
      </c>
      <c r="E30" s="17">
        <v>11</v>
      </c>
      <c r="F30" s="20">
        <f t="shared" si="0"/>
        <v>0.22916666666666666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97">
        <v>0</v>
      </c>
      <c r="D31" s="21">
        <f t="shared" si="1"/>
        <v>0</v>
      </c>
      <c r="E31" s="10">
        <v>3</v>
      </c>
      <c r="F31" s="21">
        <f t="shared" si="0"/>
        <v>0.0625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59" t="s">
        <v>4</v>
      </c>
      <c r="C32" s="98">
        <f>SUM(C23:C31)</f>
        <v>33</v>
      </c>
      <c r="D32" s="49">
        <f>SUM(D23:D31)</f>
        <v>1</v>
      </c>
      <c r="E32" s="48">
        <f>SUM(E23:E31)</f>
        <v>48</v>
      </c>
      <c r="F32" s="49">
        <f>SUM(F23:F31)</f>
        <v>1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6" t="s">
        <v>37</v>
      </c>
      <c r="C33" s="99">
        <v>2</v>
      </c>
      <c r="D33" s="25">
        <f>C33/C36</f>
        <v>0.06060606060606061</v>
      </c>
      <c r="E33" s="24">
        <v>31</v>
      </c>
      <c r="F33" s="25">
        <f>E33/E36</f>
        <v>0.6458333333333334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22" t="s">
        <v>38</v>
      </c>
      <c r="C34" s="96">
        <v>4</v>
      </c>
      <c r="D34" s="20">
        <f>C34/C36</f>
        <v>0.12121212121212122</v>
      </c>
      <c r="E34" s="17">
        <v>4</v>
      </c>
      <c r="F34" s="20">
        <f>E34/E36</f>
        <v>0.08333333333333333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8" t="s">
        <v>57</v>
      </c>
      <c r="C35" s="110">
        <v>27</v>
      </c>
      <c r="D35" s="111">
        <f>C35/C36</f>
        <v>0.8181818181818182</v>
      </c>
      <c r="E35" s="10">
        <v>13</v>
      </c>
      <c r="F35" s="21">
        <f>E35/E36</f>
        <v>0.2708333333333333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59" t="s">
        <v>4</v>
      </c>
      <c r="C36" s="48">
        <f>SUM(C33:C35)</f>
        <v>33</v>
      </c>
      <c r="D36" s="49">
        <f>SUM(D33:D35)</f>
        <v>1</v>
      </c>
      <c r="E36" s="48">
        <f>SUM(E33:E35)</f>
        <v>48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61" t="s">
        <v>58</v>
      </c>
      <c r="C38" s="162"/>
      <c r="D38" s="162"/>
      <c r="E38" s="162"/>
      <c r="F38" s="163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64" t="s">
        <v>59</v>
      </c>
      <c r="C39" s="165"/>
      <c r="D39" s="165"/>
      <c r="E39" s="165"/>
      <c r="F39" s="166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100"/>
      <c r="C40" s="156" t="s">
        <v>117</v>
      </c>
      <c r="D40" s="157"/>
      <c r="E40" s="156" t="s">
        <v>120</v>
      </c>
      <c r="F40" s="157"/>
      <c r="H40" s="9"/>
      <c r="J40" s="31"/>
      <c r="K40" s="66"/>
      <c r="L40" s="31"/>
      <c r="M40" s="40"/>
      <c r="N40" s="41"/>
    </row>
    <row r="41" spans="2:14" s="7" customFormat="1" ht="28.5" customHeight="1">
      <c r="B41" s="22" t="s">
        <v>76</v>
      </c>
      <c r="C41" s="99">
        <v>31</v>
      </c>
      <c r="D41" s="25">
        <f>C41/$C$48</f>
        <v>0.6888888888888889</v>
      </c>
      <c r="E41" s="17">
        <v>45</v>
      </c>
      <c r="F41" s="20">
        <f aca="true" t="shared" si="2" ref="F41:F47">E41/$E$48</f>
        <v>0.8181818181818182</v>
      </c>
      <c r="H41" s="9"/>
      <c r="J41" s="31"/>
      <c r="K41" s="66"/>
      <c r="L41" s="31"/>
      <c r="M41" s="40"/>
      <c r="N41" s="41"/>
    </row>
    <row r="42" spans="2:14" s="7" customFormat="1" ht="28.5" customHeight="1">
      <c r="B42" s="22" t="s">
        <v>77</v>
      </c>
      <c r="C42" s="96">
        <v>3</v>
      </c>
      <c r="D42" s="20">
        <f aca="true" t="shared" si="3" ref="D42:D47">C42/$C$48</f>
        <v>0.06666666666666667</v>
      </c>
      <c r="E42" s="17">
        <v>3</v>
      </c>
      <c r="F42" s="20">
        <f t="shared" si="2"/>
        <v>0.05454545454545454</v>
      </c>
      <c r="H42" s="9"/>
      <c r="J42" s="31"/>
      <c r="K42" s="66"/>
      <c r="L42" s="31"/>
      <c r="M42" s="40"/>
      <c r="N42" s="41"/>
    </row>
    <row r="43" spans="2:14" s="7" customFormat="1" ht="28.5" customHeight="1">
      <c r="B43" s="22" t="s">
        <v>78</v>
      </c>
      <c r="C43" s="96">
        <v>0</v>
      </c>
      <c r="D43" s="20">
        <f t="shared" si="3"/>
        <v>0</v>
      </c>
      <c r="E43" s="17">
        <v>1</v>
      </c>
      <c r="F43" s="20">
        <f t="shared" si="2"/>
        <v>0.01818181818181818</v>
      </c>
      <c r="H43" s="9"/>
      <c r="J43" s="31"/>
      <c r="K43" s="66"/>
      <c r="L43" s="31"/>
      <c r="M43" s="40"/>
      <c r="N43" s="41"/>
    </row>
    <row r="44" spans="2:14" s="7" customFormat="1" ht="28.5" customHeight="1">
      <c r="B44" s="22" t="s">
        <v>79</v>
      </c>
      <c r="C44" s="96">
        <v>4</v>
      </c>
      <c r="D44" s="20">
        <f t="shared" si="3"/>
        <v>0.08888888888888889</v>
      </c>
      <c r="E44" s="17">
        <v>3</v>
      </c>
      <c r="F44" s="20">
        <f t="shared" si="2"/>
        <v>0.05454545454545454</v>
      </c>
      <c r="H44" s="9"/>
      <c r="J44" s="31"/>
      <c r="K44" s="66"/>
      <c r="L44" s="31"/>
      <c r="M44" s="40"/>
      <c r="N44" s="41"/>
    </row>
    <row r="45" spans="2:14" s="7" customFormat="1" ht="28.5" customHeight="1">
      <c r="B45" s="22" t="s">
        <v>80</v>
      </c>
      <c r="C45" s="96">
        <v>4</v>
      </c>
      <c r="D45" s="20">
        <f t="shared" si="3"/>
        <v>0.08888888888888889</v>
      </c>
      <c r="E45" s="17">
        <v>3</v>
      </c>
      <c r="F45" s="20">
        <f t="shared" si="2"/>
        <v>0.05454545454545454</v>
      </c>
      <c r="H45" s="9"/>
      <c r="J45" s="31"/>
      <c r="K45" s="66"/>
      <c r="L45" s="31"/>
      <c r="M45" s="40"/>
      <c r="N45" s="41"/>
    </row>
    <row r="46" spans="2:14" s="7" customFormat="1" ht="28.5" customHeight="1">
      <c r="B46" s="22" t="s">
        <v>81</v>
      </c>
      <c r="C46" s="96">
        <v>3</v>
      </c>
      <c r="D46" s="20">
        <f t="shared" si="3"/>
        <v>0.06666666666666667</v>
      </c>
      <c r="E46" s="17">
        <v>0</v>
      </c>
      <c r="F46" s="20">
        <f t="shared" si="2"/>
        <v>0</v>
      </c>
      <c r="H46" s="9"/>
      <c r="J46" s="31"/>
      <c r="K46" s="66"/>
      <c r="L46" s="31"/>
      <c r="M46" s="40"/>
      <c r="N46" s="41"/>
    </row>
    <row r="47" spans="2:14" s="7" customFormat="1" ht="28.5" customHeight="1" thickBot="1">
      <c r="B47" s="58" t="s">
        <v>57</v>
      </c>
      <c r="C47" s="110">
        <v>0</v>
      </c>
      <c r="D47" s="111">
        <f t="shared" si="3"/>
        <v>0</v>
      </c>
      <c r="E47" s="10">
        <v>0</v>
      </c>
      <c r="F47" s="21">
        <f t="shared" si="2"/>
        <v>0</v>
      </c>
      <c r="H47" s="9"/>
      <c r="J47" s="31"/>
      <c r="K47" s="66"/>
      <c r="L47" s="31"/>
      <c r="M47" s="40"/>
      <c r="N47" s="41"/>
    </row>
    <row r="48" spans="2:14" s="50" customFormat="1" ht="21" customHeight="1" thickBot="1" thickTop="1">
      <c r="B48" s="59" t="s">
        <v>4</v>
      </c>
      <c r="C48" s="48">
        <f>SUM(C41:C47)</f>
        <v>45</v>
      </c>
      <c r="D48" s="49">
        <f>SUM(D41:D47)</f>
        <v>1</v>
      </c>
      <c r="E48" s="48">
        <f>SUM(E41:E47)</f>
        <v>55</v>
      </c>
      <c r="F48" s="49">
        <f>SUM(F41:F47)</f>
        <v>1</v>
      </c>
      <c r="H48" s="51"/>
      <c r="J48" s="52"/>
      <c r="K48" s="67"/>
      <c r="L48" s="52"/>
      <c r="M48" s="43"/>
      <c r="N48" s="53"/>
    </row>
    <row r="49" spans="2:14" s="7" customFormat="1" ht="15" customHeight="1" thickBot="1">
      <c r="B49" s="11"/>
      <c r="D49" s="9"/>
      <c r="F49" s="9"/>
      <c r="H49" s="9"/>
      <c r="J49" s="31"/>
      <c r="K49" s="66"/>
      <c r="L49" s="31"/>
      <c r="M49" s="40"/>
      <c r="N49" s="41"/>
    </row>
    <row r="50" spans="2:14" s="7" customFormat="1" ht="21" customHeight="1">
      <c r="B50" s="167" t="s">
        <v>73</v>
      </c>
      <c r="C50" s="168"/>
      <c r="D50" s="168"/>
      <c r="E50" s="168"/>
      <c r="F50" s="169"/>
      <c r="H50" s="9"/>
      <c r="J50" s="31"/>
      <c r="K50" s="66"/>
      <c r="L50" s="31"/>
      <c r="M50" s="40"/>
      <c r="N50" s="41"/>
    </row>
    <row r="51" spans="2:14" s="7" customFormat="1" ht="21" customHeight="1" thickBot="1">
      <c r="B51" s="158" t="s">
        <v>29</v>
      </c>
      <c r="C51" s="159"/>
      <c r="D51" s="159"/>
      <c r="E51" s="159"/>
      <c r="F51" s="160"/>
      <c r="H51" s="9"/>
      <c r="J51" s="31"/>
      <c r="K51" s="66"/>
      <c r="L51" s="31"/>
      <c r="M51" s="40"/>
      <c r="N51" s="41"/>
    </row>
    <row r="52" spans="2:14" s="7" customFormat="1" ht="21" customHeight="1" thickBot="1">
      <c r="B52" s="94"/>
      <c r="C52" s="156" t="s">
        <v>117</v>
      </c>
      <c r="D52" s="157"/>
      <c r="E52" s="156" t="s">
        <v>120</v>
      </c>
      <c r="F52" s="157"/>
      <c r="H52" s="9"/>
      <c r="J52" s="31"/>
      <c r="K52" s="66"/>
      <c r="L52" s="31"/>
      <c r="M52" s="40"/>
      <c r="N52" s="41"/>
    </row>
    <row r="53" spans="2:14" s="7" customFormat="1" ht="21" customHeight="1">
      <c r="B53" s="22" t="s">
        <v>11</v>
      </c>
      <c r="C53" s="99">
        <v>15</v>
      </c>
      <c r="D53" s="25">
        <f>C53/C56</f>
        <v>0.45454545454545453</v>
      </c>
      <c r="E53" s="17">
        <v>23</v>
      </c>
      <c r="F53" s="20">
        <f>E53/E56</f>
        <v>0.4791666666666667</v>
      </c>
      <c r="H53" s="9"/>
      <c r="J53" s="31"/>
      <c r="K53" s="66"/>
      <c r="L53" s="31"/>
      <c r="M53" s="40"/>
      <c r="N53" s="41"/>
    </row>
    <row r="54" spans="2:14" s="7" customFormat="1" ht="21" customHeight="1">
      <c r="B54" s="22" t="s">
        <v>12</v>
      </c>
      <c r="C54" s="96">
        <v>14</v>
      </c>
      <c r="D54" s="20">
        <f>C54/C56</f>
        <v>0.42424242424242425</v>
      </c>
      <c r="E54" s="17">
        <v>17</v>
      </c>
      <c r="F54" s="20">
        <f>E54/E56</f>
        <v>0.3541666666666667</v>
      </c>
      <c r="H54" s="9"/>
      <c r="J54" s="31"/>
      <c r="K54" s="66"/>
      <c r="L54" s="31"/>
      <c r="M54" s="40"/>
      <c r="N54" s="41"/>
    </row>
    <row r="55" spans="2:14" s="7" customFormat="1" ht="21" customHeight="1" thickBot="1">
      <c r="B55" s="58" t="s">
        <v>57</v>
      </c>
      <c r="C55" s="110">
        <v>4</v>
      </c>
      <c r="D55" s="111">
        <f>C55/C56</f>
        <v>0.12121212121212122</v>
      </c>
      <c r="E55" s="10">
        <v>8</v>
      </c>
      <c r="F55" s="21">
        <f>E55/E56</f>
        <v>0.16666666666666666</v>
      </c>
      <c r="H55" s="9"/>
      <c r="J55" s="31"/>
      <c r="K55" s="66"/>
      <c r="L55" s="31"/>
      <c r="M55" s="40"/>
      <c r="N55" s="41"/>
    </row>
    <row r="56" spans="2:14" s="50" customFormat="1" ht="21" customHeight="1" thickBot="1" thickTop="1">
      <c r="B56" s="59" t="s">
        <v>4</v>
      </c>
      <c r="C56" s="48">
        <f>SUM(C53:C55)</f>
        <v>33</v>
      </c>
      <c r="D56" s="49">
        <f>SUM(D53:D55)</f>
        <v>1</v>
      </c>
      <c r="E56" s="48">
        <f>SUM(E53:E55)</f>
        <v>48</v>
      </c>
      <c r="F56" s="49">
        <f>SUM(F53:F55)</f>
        <v>1</v>
      </c>
      <c r="H56" s="51"/>
      <c r="J56" s="52"/>
      <c r="K56" s="67"/>
      <c r="L56" s="52"/>
      <c r="M56" s="43"/>
      <c r="N56" s="53"/>
    </row>
    <row r="57" spans="2:14" s="7" customFormat="1" ht="15" customHeight="1" thickBot="1">
      <c r="B57" s="11"/>
      <c r="D57" s="9"/>
      <c r="F57" s="9"/>
      <c r="H57" s="9"/>
      <c r="J57" s="31"/>
      <c r="K57" s="66"/>
      <c r="L57" s="31"/>
      <c r="M57" s="40"/>
      <c r="N57" s="41"/>
    </row>
    <row r="58" spans="2:14" s="7" customFormat="1" ht="21" customHeight="1">
      <c r="B58" s="167" t="s">
        <v>60</v>
      </c>
      <c r="C58" s="168"/>
      <c r="D58" s="168"/>
      <c r="E58" s="168"/>
      <c r="F58" s="169"/>
      <c r="H58" s="9"/>
      <c r="J58" s="31"/>
      <c r="K58" s="66"/>
      <c r="L58" s="31"/>
      <c r="M58" s="40"/>
      <c r="N58" s="41"/>
    </row>
    <row r="59" spans="2:14" s="7" customFormat="1" ht="21" customHeight="1" thickBot="1">
      <c r="B59" s="158" t="s">
        <v>61</v>
      </c>
      <c r="C59" s="159"/>
      <c r="D59" s="159"/>
      <c r="E59" s="159"/>
      <c r="F59" s="160"/>
      <c r="H59" s="9"/>
      <c r="J59" s="31"/>
      <c r="K59" s="66"/>
      <c r="L59" s="31"/>
      <c r="M59" s="40"/>
      <c r="N59" s="41"/>
    </row>
    <row r="60" spans="2:14" s="7" customFormat="1" ht="21" customHeight="1" thickBot="1">
      <c r="B60" s="92"/>
      <c r="C60" s="156" t="s">
        <v>117</v>
      </c>
      <c r="D60" s="157"/>
      <c r="E60" s="156" t="s">
        <v>120</v>
      </c>
      <c r="F60" s="157"/>
      <c r="H60" s="9"/>
      <c r="J60" s="31"/>
      <c r="K60" s="66"/>
      <c r="L60" s="31"/>
      <c r="M60" s="40"/>
      <c r="N60" s="41"/>
    </row>
    <row r="61" spans="2:14" s="7" customFormat="1" ht="21" customHeight="1">
      <c r="B61" s="26" t="s">
        <v>14</v>
      </c>
      <c r="C61" s="99">
        <v>0</v>
      </c>
      <c r="D61" s="25">
        <f>C61/C66</f>
        <v>0</v>
      </c>
      <c r="E61" s="24">
        <v>0</v>
      </c>
      <c r="F61" s="25">
        <f>E61/E66</f>
        <v>0</v>
      </c>
      <c r="H61" s="9"/>
      <c r="J61" s="31"/>
      <c r="K61" s="66"/>
      <c r="L61" s="31"/>
      <c r="M61" s="40"/>
      <c r="N61" s="41"/>
    </row>
    <row r="62" spans="2:14" s="7" customFormat="1" ht="21" customHeight="1">
      <c r="B62" s="22" t="s">
        <v>15</v>
      </c>
      <c r="C62" s="96">
        <v>4</v>
      </c>
      <c r="D62" s="20">
        <f>C62/C66</f>
        <v>0.12121212121212122</v>
      </c>
      <c r="E62" s="17">
        <v>3</v>
      </c>
      <c r="F62" s="20">
        <f>E62/E66</f>
        <v>0.06382978723404255</v>
      </c>
      <c r="H62" s="9"/>
      <c r="J62" s="31"/>
      <c r="K62" s="66"/>
      <c r="L62" s="31"/>
      <c r="M62" s="40"/>
      <c r="N62" s="41"/>
    </row>
    <row r="63" spans="2:14" s="7" customFormat="1" ht="21" customHeight="1">
      <c r="B63" s="22" t="s">
        <v>62</v>
      </c>
      <c r="C63" s="96">
        <v>3</v>
      </c>
      <c r="D63" s="20">
        <f>C63/C66</f>
        <v>0.09090909090909091</v>
      </c>
      <c r="E63" s="17">
        <v>12</v>
      </c>
      <c r="F63" s="20">
        <f>E63/E66</f>
        <v>0.2553191489361702</v>
      </c>
      <c r="H63" s="9"/>
      <c r="J63" s="31"/>
      <c r="K63" s="66"/>
      <c r="L63" s="31"/>
      <c r="M63" s="40"/>
      <c r="N63" s="41"/>
    </row>
    <row r="64" spans="2:14" s="7" customFormat="1" ht="21" customHeight="1">
      <c r="B64" s="22" t="s">
        <v>17</v>
      </c>
      <c r="C64" s="96">
        <v>10</v>
      </c>
      <c r="D64" s="20">
        <f>C64/C66</f>
        <v>0.30303030303030304</v>
      </c>
      <c r="E64" s="17">
        <v>12</v>
      </c>
      <c r="F64" s="20">
        <f>E64/E66</f>
        <v>0.2553191489361702</v>
      </c>
      <c r="H64" s="9"/>
      <c r="J64" s="31"/>
      <c r="K64" s="66"/>
      <c r="L64" s="31"/>
      <c r="M64" s="40"/>
      <c r="N64" s="41"/>
    </row>
    <row r="65" spans="2:14" s="7" customFormat="1" ht="21" customHeight="1" thickBot="1">
      <c r="B65" s="58" t="s">
        <v>57</v>
      </c>
      <c r="C65" s="110">
        <v>16</v>
      </c>
      <c r="D65" s="111">
        <f>C65/C66</f>
        <v>0.48484848484848486</v>
      </c>
      <c r="E65" s="10">
        <v>20</v>
      </c>
      <c r="F65" s="21">
        <f>E65/E66</f>
        <v>0.425531914893617</v>
      </c>
      <c r="H65" s="9"/>
      <c r="J65" s="31"/>
      <c r="K65" s="66"/>
      <c r="L65" s="31"/>
      <c r="M65" s="40"/>
      <c r="N65" s="41"/>
    </row>
    <row r="66" spans="2:14" s="7" customFormat="1" ht="21" customHeight="1" thickBot="1" thickTop="1">
      <c r="B66" s="59" t="s">
        <v>4</v>
      </c>
      <c r="C66" s="48">
        <f>SUM(C61:C65)</f>
        <v>33</v>
      </c>
      <c r="D66" s="49">
        <f>SUM(D61:D65)</f>
        <v>1</v>
      </c>
      <c r="E66" s="48">
        <f>SUM(E61:E65)</f>
        <v>47</v>
      </c>
      <c r="F66" s="49">
        <f>SUM(F61:F65)</f>
        <v>1</v>
      </c>
      <c r="H66" s="9"/>
      <c r="J66" s="31"/>
      <c r="K66" s="66"/>
      <c r="L66" s="31"/>
      <c r="M66" s="40"/>
      <c r="N66" s="41"/>
    </row>
    <row r="67" spans="2:14" s="7" customFormat="1" ht="15" customHeight="1" thickBot="1">
      <c r="B67" s="11"/>
      <c r="D67" s="9"/>
      <c r="F67" s="9"/>
      <c r="H67" s="9"/>
      <c r="J67" s="31"/>
      <c r="K67" s="66"/>
      <c r="L67" s="31"/>
      <c r="M67" s="72"/>
      <c r="N67" s="41"/>
    </row>
    <row r="68" spans="2:26" s="7" customFormat="1" ht="21" customHeight="1">
      <c r="B68" s="167" t="s">
        <v>63</v>
      </c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9"/>
    </row>
    <row r="69" spans="2:26" s="7" customFormat="1" ht="21" customHeight="1" thickBot="1">
      <c r="B69" s="158" t="s">
        <v>64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60"/>
    </row>
    <row r="70" spans="2:26" s="7" customFormat="1" ht="21" customHeight="1" thickBot="1">
      <c r="B70" s="186"/>
      <c r="C70" s="170" t="s">
        <v>14</v>
      </c>
      <c r="D70" s="170"/>
      <c r="E70" s="170"/>
      <c r="F70" s="170"/>
      <c r="G70" s="171" t="s">
        <v>15</v>
      </c>
      <c r="H70" s="170"/>
      <c r="I70" s="170"/>
      <c r="J70" s="172"/>
      <c r="K70" s="170" t="s">
        <v>16</v>
      </c>
      <c r="L70" s="170"/>
      <c r="M70" s="170"/>
      <c r="N70" s="170"/>
      <c r="O70" s="171" t="s">
        <v>17</v>
      </c>
      <c r="P70" s="170"/>
      <c r="Q70" s="170"/>
      <c r="R70" s="172"/>
      <c r="S70" s="170" t="s">
        <v>57</v>
      </c>
      <c r="T70" s="170"/>
      <c r="U70" s="170"/>
      <c r="V70" s="170"/>
      <c r="W70" s="173" t="s">
        <v>4</v>
      </c>
      <c r="X70" s="174"/>
      <c r="Y70" s="174"/>
      <c r="Z70" s="175"/>
    </row>
    <row r="71" spans="2:26" s="7" customFormat="1" ht="21" customHeight="1" thickBot="1">
      <c r="B71" s="187"/>
      <c r="C71" s="176" t="s">
        <v>117</v>
      </c>
      <c r="D71" s="157"/>
      <c r="E71" s="176" t="s">
        <v>120</v>
      </c>
      <c r="F71" s="157"/>
      <c r="G71" s="176" t="s">
        <v>117</v>
      </c>
      <c r="H71" s="157"/>
      <c r="I71" s="176" t="s">
        <v>120</v>
      </c>
      <c r="J71" s="157"/>
      <c r="K71" s="176" t="s">
        <v>117</v>
      </c>
      <c r="L71" s="157"/>
      <c r="M71" s="176" t="s">
        <v>120</v>
      </c>
      <c r="N71" s="157"/>
      <c r="O71" s="176" t="s">
        <v>117</v>
      </c>
      <c r="P71" s="157"/>
      <c r="Q71" s="176" t="s">
        <v>120</v>
      </c>
      <c r="R71" s="157"/>
      <c r="S71" s="176" t="s">
        <v>117</v>
      </c>
      <c r="T71" s="157"/>
      <c r="U71" s="176" t="s">
        <v>120</v>
      </c>
      <c r="V71" s="157"/>
      <c r="W71" s="176" t="s">
        <v>117</v>
      </c>
      <c r="X71" s="157"/>
      <c r="Y71" s="176" t="s">
        <v>120</v>
      </c>
      <c r="Z71" s="157"/>
    </row>
    <row r="72" spans="2:30" s="7" customFormat="1" ht="28.5" customHeight="1">
      <c r="B72" s="136" t="s">
        <v>22</v>
      </c>
      <c r="C72" s="55">
        <v>3</v>
      </c>
      <c r="D72" s="15">
        <f aca="true" t="shared" si="4" ref="D72:D78">C72/W72</f>
        <v>0.09090909090909091</v>
      </c>
      <c r="E72" s="55">
        <v>3</v>
      </c>
      <c r="F72" s="15">
        <f aca="true" t="shared" si="5" ref="F72:F78">E72/Y72</f>
        <v>0.0625</v>
      </c>
      <c r="G72" s="55">
        <v>5</v>
      </c>
      <c r="H72" s="106">
        <f aca="true" t="shared" si="6" ref="H72:H78">G72/W72</f>
        <v>0.15151515151515152</v>
      </c>
      <c r="I72" s="55">
        <v>6</v>
      </c>
      <c r="J72" s="106">
        <f aca="true" t="shared" si="7" ref="J72:J78">I72/Y72</f>
        <v>0.125</v>
      </c>
      <c r="K72" s="55">
        <v>10</v>
      </c>
      <c r="L72" s="15">
        <f aca="true" t="shared" si="8" ref="L72:L78">K72/W72</f>
        <v>0.30303030303030304</v>
      </c>
      <c r="M72" s="55">
        <v>13</v>
      </c>
      <c r="N72" s="15">
        <f aca="true" t="shared" si="9" ref="N72:N78">M72/Y72</f>
        <v>0.2708333333333333</v>
      </c>
      <c r="O72" s="55">
        <v>13</v>
      </c>
      <c r="P72" s="106">
        <f aca="true" t="shared" si="10" ref="P72:P78">O72/W72</f>
        <v>0.3939393939393939</v>
      </c>
      <c r="Q72" s="55">
        <v>25</v>
      </c>
      <c r="R72" s="106">
        <f aca="true" t="shared" si="11" ref="R72:R78">Q72/Y72</f>
        <v>0.5208333333333334</v>
      </c>
      <c r="S72" s="117">
        <v>2</v>
      </c>
      <c r="T72" s="15">
        <f aca="true" t="shared" si="12" ref="T72:T78">S72/W72</f>
        <v>0.06060606060606061</v>
      </c>
      <c r="U72" s="117">
        <v>1</v>
      </c>
      <c r="V72" s="15">
        <f aca="true" t="shared" si="13" ref="V72:V78">U72/Y72</f>
        <v>0.020833333333333332</v>
      </c>
      <c r="W72" s="116">
        <f aca="true" t="shared" si="14" ref="W72:W78">O72+K72+G72+C72+S72</f>
        <v>33</v>
      </c>
      <c r="X72" s="45">
        <f aca="true" t="shared" si="15" ref="X72:X78">D72+H72+L72+P72+T72</f>
        <v>1</v>
      </c>
      <c r="Y72" s="116">
        <f aca="true" t="shared" si="16" ref="Y72:Y78">Q72+M72+I72+E72+U72</f>
        <v>48</v>
      </c>
      <c r="Z72" s="45">
        <f aca="true" t="shared" si="17" ref="Z72:Z78">F72+J72+N72+R72+V72</f>
        <v>1</v>
      </c>
      <c r="AA72" s="14">
        <f aca="true" t="shared" si="18" ref="AA72:AA78">C72</f>
        <v>3</v>
      </c>
      <c r="AB72" s="14">
        <f aca="true" t="shared" si="19" ref="AB72:AB78">G72</f>
        <v>5</v>
      </c>
      <c r="AC72" s="14">
        <f aca="true" t="shared" si="20" ref="AC72:AC78">K72</f>
        <v>10</v>
      </c>
      <c r="AD72" s="12">
        <f aca="true" t="shared" si="21" ref="AD72:AD78">O72</f>
        <v>13</v>
      </c>
    </row>
    <row r="73" spans="2:30" s="7" customFormat="1" ht="28.5" customHeight="1">
      <c r="B73" s="136" t="s">
        <v>18</v>
      </c>
      <c r="C73" s="55">
        <v>0</v>
      </c>
      <c r="D73" s="15">
        <f t="shared" si="4"/>
        <v>0</v>
      </c>
      <c r="E73" s="55">
        <v>0</v>
      </c>
      <c r="F73" s="15">
        <f t="shared" si="5"/>
        <v>0</v>
      </c>
      <c r="G73" s="55">
        <v>0</v>
      </c>
      <c r="H73" s="106">
        <f t="shared" si="6"/>
        <v>0</v>
      </c>
      <c r="I73" s="55">
        <v>0</v>
      </c>
      <c r="J73" s="106">
        <f t="shared" si="7"/>
        <v>0</v>
      </c>
      <c r="K73" s="55">
        <v>3</v>
      </c>
      <c r="L73" s="15">
        <f t="shared" si="8"/>
        <v>0.09090909090909091</v>
      </c>
      <c r="M73" s="55">
        <v>0</v>
      </c>
      <c r="N73" s="15">
        <f t="shared" si="9"/>
        <v>0</v>
      </c>
      <c r="O73" s="55">
        <v>30</v>
      </c>
      <c r="P73" s="106">
        <f t="shared" si="10"/>
        <v>0.9090909090909091</v>
      </c>
      <c r="Q73" s="55">
        <v>46</v>
      </c>
      <c r="R73" s="106">
        <f t="shared" si="11"/>
        <v>0.9583333333333334</v>
      </c>
      <c r="S73" s="70">
        <v>0</v>
      </c>
      <c r="T73" s="15">
        <f t="shared" si="12"/>
        <v>0</v>
      </c>
      <c r="U73" s="70">
        <v>2</v>
      </c>
      <c r="V73" s="15">
        <f t="shared" si="13"/>
        <v>0.041666666666666664</v>
      </c>
      <c r="W73" s="69">
        <f t="shared" si="14"/>
        <v>33</v>
      </c>
      <c r="X73" s="45">
        <f t="shared" si="15"/>
        <v>1</v>
      </c>
      <c r="Y73" s="69">
        <f t="shared" si="16"/>
        <v>48</v>
      </c>
      <c r="Z73" s="45">
        <f t="shared" si="17"/>
        <v>1</v>
      </c>
      <c r="AA73" s="14">
        <f t="shared" si="18"/>
        <v>0</v>
      </c>
      <c r="AB73" s="14">
        <f t="shared" si="19"/>
        <v>0</v>
      </c>
      <c r="AC73" s="14">
        <f t="shared" si="20"/>
        <v>3</v>
      </c>
      <c r="AD73" s="12">
        <f t="shared" si="21"/>
        <v>30</v>
      </c>
    </row>
    <row r="74" spans="2:30" s="7" customFormat="1" ht="28.5" customHeight="1">
      <c r="B74" s="136" t="s">
        <v>19</v>
      </c>
      <c r="C74" s="55">
        <v>0</v>
      </c>
      <c r="D74" s="15">
        <f t="shared" si="4"/>
        <v>0</v>
      </c>
      <c r="E74" s="55">
        <v>0</v>
      </c>
      <c r="F74" s="15">
        <f t="shared" si="5"/>
        <v>0</v>
      </c>
      <c r="G74" s="55">
        <v>0</v>
      </c>
      <c r="H74" s="106">
        <f t="shared" si="6"/>
        <v>0</v>
      </c>
      <c r="I74" s="55">
        <v>0</v>
      </c>
      <c r="J74" s="106">
        <f t="shared" si="7"/>
        <v>0</v>
      </c>
      <c r="K74" s="55">
        <v>4</v>
      </c>
      <c r="L74" s="15">
        <f t="shared" si="8"/>
        <v>0.12121212121212122</v>
      </c>
      <c r="M74" s="55">
        <v>3</v>
      </c>
      <c r="N74" s="15">
        <f t="shared" si="9"/>
        <v>0.0625</v>
      </c>
      <c r="O74" s="55">
        <v>29</v>
      </c>
      <c r="P74" s="106">
        <f t="shared" si="10"/>
        <v>0.8787878787878788</v>
      </c>
      <c r="Q74" s="55">
        <v>43</v>
      </c>
      <c r="R74" s="106">
        <f t="shared" si="11"/>
        <v>0.8958333333333334</v>
      </c>
      <c r="S74" s="70">
        <v>0</v>
      </c>
      <c r="T74" s="15">
        <f t="shared" si="12"/>
        <v>0</v>
      </c>
      <c r="U74" s="70">
        <v>2</v>
      </c>
      <c r="V74" s="15">
        <f t="shared" si="13"/>
        <v>0.041666666666666664</v>
      </c>
      <c r="W74" s="69">
        <f t="shared" si="14"/>
        <v>33</v>
      </c>
      <c r="X74" s="45">
        <f t="shared" si="15"/>
        <v>1</v>
      </c>
      <c r="Y74" s="69">
        <f t="shared" si="16"/>
        <v>48</v>
      </c>
      <c r="Z74" s="45">
        <f t="shared" si="17"/>
        <v>1</v>
      </c>
      <c r="AA74" s="14">
        <f t="shared" si="18"/>
        <v>0</v>
      </c>
      <c r="AB74" s="14">
        <f t="shared" si="19"/>
        <v>0</v>
      </c>
      <c r="AC74" s="14">
        <f t="shared" si="20"/>
        <v>4</v>
      </c>
      <c r="AD74" s="12">
        <f t="shared" si="21"/>
        <v>29</v>
      </c>
    </row>
    <row r="75" spans="2:30" s="7" customFormat="1" ht="28.5" customHeight="1">
      <c r="B75" s="136" t="s">
        <v>65</v>
      </c>
      <c r="C75" s="55">
        <v>0</v>
      </c>
      <c r="D75" s="15">
        <f t="shared" si="4"/>
        <v>0</v>
      </c>
      <c r="E75" s="55">
        <v>0</v>
      </c>
      <c r="F75" s="15">
        <f t="shared" si="5"/>
        <v>0</v>
      </c>
      <c r="G75" s="55">
        <v>1</v>
      </c>
      <c r="H75" s="106">
        <f t="shared" si="6"/>
        <v>0.030303030303030304</v>
      </c>
      <c r="I75" s="55">
        <v>0</v>
      </c>
      <c r="J75" s="106">
        <f t="shared" si="7"/>
        <v>0</v>
      </c>
      <c r="K75" s="55">
        <v>4</v>
      </c>
      <c r="L75" s="15">
        <f t="shared" si="8"/>
        <v>0.12121212121212122</v>
      </c>
      <c r="M75" s="55">
        <v>6</v>
      </c>
      <c r="N75" s="15">
        <f t="shared" si="9"/>
        <v>0.125</v>
      </c>
      <c r="O75" s="55">
        <v>28</v>
      </c>
      <c r="P75" s="106">
        <f t="shared" si="10"/>
        <v>0.8484848484848485</v>
      </c>
      <c r="Q75" s="55">
        <v>39</v>
      </c>
      <c r="R75" s="106">
        <f t="shared" si="11"/>
        <v>0.8125</v>
      </c>
      <c r="S75" s="70">
        <v>0</v>
      </c>
      <c r="T75" s="15">
        <f t="shared" si="12"/>
        <v>0</v>
      </c>
      <c r="U75" s="70">
        <v>3</v>
      </c>
      <c r="V75" s="15">
        <f t="shared" si="13"/>
        <v>0.0625</v>
      </c>
      <c r="W75" s="69">
        <f t="shared" si="14"/>
        <v>33</v>
      </c>
      <c r="X75" s="45">
        <f t="shared" si="15"/>
        <v>1</v>
      </c>
      <c r="Y75" s="69">
        <f t="shared" si="16"/>
        <v>48</v>
      </c>
      <c r="Z75" s="45">
        <f t="shared" si="17"/>
        <v>1</v>
      </c>
      <c r="AA75" s="14">
        <f t="shared" si="18"/>
        <v>0</v>
      </c>
      <c r="AB75" s="14">
        <f t="shared" si="19"/>
        <v>1</v>
      </c>
      <c r="AC75" s="14">
        <f t="shared" si="20"/>
        <v>4</v>
      </c>
      <c r="AD75" s="12">
        <f t="shared" si="21"/>
        <v>28</v>
      </c>
    </row>
    <row r="76" spans="2:30" s="7" customFormat="1" ht="28.5" customHeight="1">
      <c r="B76" s="136" t="s">
        <v>66</v>
      </c>
      <c r="C76" s="55">
        <v>0</v>
      </c>
      <c r="D76" s="15">
        <f t="shared" si="4"/>
        <v>0</v>
      </c>
      <c r="E76" s="55">
        <v>0</v>
      </c>
      <c r="F76" s="15">
        <f t="shared" si="5"/>
        <v>0</v>
      </c>
      <c r="G76" s="55">
        <v>1</v>
      </c>
      <c r="H76" s="106">
        <f t="shared" si="6"/>
        <v>0.030303030303030304</v>
      </c>
      <c r="I76" s="55">
        <v>0</v>
      </c>
      <c r="J76" s="106">
        <f t="shared" si="7"/>
        <v>0</v>
      </c>
      <c r="K76" s="55">
        <v>6</v>
      </c>
      <c r="L76" s="15">
        <f t="shared" si="8"/>
        <v>0.18181818181818182</v>
      </c>
      <c r="M76" s="55">
        <v>8</v>
      </c>
      <c r="N76" s="15">
        <f t="shared" si="9"/>
        <v>0.16666666666666666</v>
      </c>
      <c r="O76" s="55">
        <v>26</v>
      </c>
      <c r="P76" s="106">
        <f t="shared" si="10"/>
        <v>0.7878787878787878</v>
      </c>
      <c r="Q76" s="55">
        <v>35</v>
      </c>
      <c r="R76" s="106">
        <f t="shared" si="11"/>
        <v>0.7291666666666666</v>
      </c>
      <c r="S76" s="70">
        <v>0</v>
      </c>
      <c r="T76" s="15">
        <f t="shared" si="12"/>
        <v>0</v>
      </c>
      <c r="U76" s="70">
        <v>5</v>
      </c>
      <c r="V76" s="15">
        <f t="shared" si="13"/>
        <v>0.10416666666666667</v>
      </c>
      <c r="W76" s="69">
        <f t="shared" si="14"/>
        <v>33</v>
      </c>
      <c r="X76" s="45">
        <f t="shared" si="15"/>
        <v>1</v>
      </c>
      <c r="Y76" s="69">
        <f t="shared" si="16"/>
        <v>48</v>
      </c>
      <c r="Z76" s="45">
        <f t="shared" si="17"/>
        <v>0.9999999999999999</v>
      </c>
      <c r="AA76" s="14">
        <f t="shared" si="18"/>
        <v>0</v>
      </c>
      <c r="AB76" s="14">
        <f t="shared" si="19"/>
        <v>1</v>
      </c>
      <c r="AC76" s="14">
        <f t="shared" si="20"/>
        <v>6</v>
      </c>
      <c r="AD76" s="12">
        <f t="shared" si="21"/>
        <v>26</v>
      </c>
    </row>
    <row r="77" spans="2:30" s="7" customFormat="1" ht="28.5" customHeight="1">
      <c r="B77" s="136" t="s">
        <v>67</v>
      </c>
      <c r="C77" s="55">
        <v>4</v>
      </c>
      <c r="D77" s="15">
        <f t="shared" si="4"/>
        <v>0.12121212121212122</v>
      </c>
      <c r="E77" s="55">
        <v>4</v>
      </c>
      <c r="F77" s="15">
        <f t="shared" si="5"/>
        <v>0.08333333333333333</v>
      </c>
      <c r="G77" s="55">
        <v>5</v>
      </c>
      <c r="H77" s="106">
        <f t="shared" si="6"/>
        <v>0.15151515151515152</v>
      </c>
      <c r="I77" s="55">
        <v>8</v>
      </c>
      <c r="J77" s="106">
        <f t="shared" si="7"/>
        <v>0.16666666666666666</v>
      </c>
      <c r="K77" s="55">
        <v>10</v>
      </c>
      <c r="L77" s="15">
        <f t="shared" si="8"/>
        <v>0.30303030303030304</v>
      </c>
      <c r="M77" s="55">
        <v>16</v>
      </c>
      <c r="N77" s="15">
        <f t="shared" si="9"/>
        <v>0.3333333333333333</v>
      </c>
      <c r="O77" s="55">
        <v>13</v>
      </c>
      <c r="P77" s="106">
        <f t="shared" si="10"/>
        <v>0.3939393939393939</v>
      </c>
      <c r="Q77" s="55">
        <v>18</v>
      </c>
      <c r="R77" s="106">
        <f t="shared" si="11"/>
        <v>0.375</v>
      </c>
      <c r="S77" s="70">
        <v>1</v>
      </c>
      <c r="T77" s="15">
        <f t="shared" si="12"/>
        <v>0.030303030303030304</v>
      </c>
      <c r="U77" s="70">
        <v>2</v>
      </c>
      <c r="V77" s="15">
        <f t="shared" si="13"/>
        <v>0.041666666666666664</v>
      </c>
      <c r="W77" s="69">
        <f t="shared" si="14"/>
        <v>33</v>
      </c>
      <c r="X77" s="45">
        <f t="shared" si="15"/>
        <v>0.9999999999999999</v>
      </c>
      <c r="Y77" s="69">
        <f t="shared" si="16"/>
        <v>48</v>
      </c>
      <c r="Z77" s="45">
        <f t="shared" si="17"/>
        <v>0.9999999999999999</v>
      </c>
      <c r="AA77" s="13">
        <f t="shared" si="18"/>
        <v>4</v>
      </c>
      <c r="AB77" s="13">
        <f t="shared" si="19"/>
        <v>5</v>
      </c>
      <c r="AC77" s="13">
        <f t="shared" si="20"/>
        <v>10</v>
      </c>
      <c r="AD77" s="12">
        <f t="shared" si="21"/>
        <v>13</v>
      </c>
    </row>
    <row r="78" spans="2:30" s="7" customFormat="1" ht="28.5" customHeight="1" thickBot="1">
      <c r="B78" s="137" t="s">
        <v>72</v>
      </c>
      <c r="C78" s="101">
        <v>14</v>
      </c>
      <c r="D78" s="88">
        <f t="shared" si="4"/>
        <v>0.42424242424242425</v>
      </c>
      <c r="E78" s="101">
        <v>14</v>
      </c>
      <c r="F78" s="88">
        <f t="shared" si="5"/>
        <v>0.2916666666666667</v>
      </c>
      <c r="G78" s="101">
        <v>9</v>
      </c>
      <c r="H78" s="107">
        <f t="shared" si="6"/>
        <v>0.2727272727272727</v>
      </c>
      <c r="I78" s="101">
        <v>17</v>
      </c>
      <c r="J78" s="107">
        <f t="shared" si="7"/>
        <v>0.3541666666666667</v>
      </c>
      <c r="K78" s="101">
        <v>5</v>
      </c>
      <c r="L78" s="88">
        <f t="shared" si="8"/>
        <v>0.15151515151515152</v>
      </c>
      <c r="M78" s="101">
        <v>8</v>
      </c>
      <c r="N78" s="88">
        <f t="shared" si="9"/>
        <v>0.16666666666666666</v>
      </c>
      <c r="O78" s="101">
        <v>5</v>
      </c>
      <c r="P78" s="107">
        <f t="shared" si="10"/>
        <v>0.15151515151515152</v>
      </c>
      <c r="Q78" s="101">
        <v>7</v>
      </c>
      <c r="R78" s="107">
        <f t="shared" si="11"/>
        <v>0.14583333333333334</v>
      </c>
      <c r="S78" s="118">
        <v>0</v>
      </c>
      <c r="T78" s="88">
        <f t="shared" si="12"/>
        <v>0</v>
      </c>
      <c r="U78" s="118">
        <v>2</v>
      </c>
      <c r="V78" s="88">
        <f t="shared" si="13"/>
        <v>0.041666666666666664</v>
      </c>
      <c r="W78" s="78">
        <f t="shared" si="14"/>
        <v>33</v>
      </c>
      <c r="X78" s="46">
        <f t="shared" si="15"/>
        <v>1</v>
      </c>
      <c r="Y78" s="78">
        <f t="shared" si="16"/>
        <v>48</v>
      </c>
      <c r="Z78" s="46">
        <f t="shared" si="17"/>
        <v>1</v>
      </c>
      <c r="AA78" s="13">
        <f t="shared" si="18"/>
        <v>14</v>
      </c>
      <c r="AB78" s="13">
        <f t="shared" si="19"/>
        <v>9</v>
      </c>
      <c r="AC78" s="13">
        <f t="shared" si="20"/>
        <v>5</v>
      </c>
      <c r="AD78" s="12">
        <f t="shared" si="21"/>
        <v>5</v>
      </c>
    </row>
    <row r="79" spans="2:20" s="17" customFormat="1" ht="18" customHeight="1" thickBot="1">
      <c r="B79" s="73"/>
      <c r="C79" s="16"/>
      <c r="D79" s="15"/>
      <c r="E79" s="16"/>
      <c r="F79" s="15"/>
      <c r="G79" s="16"/>
      <c r="H79" s="15"/>
      <c r="I79" s="16"/>
      <c r="J79" s="15"/>
      <c r="K79" s="68"/>
      <c r="L79" s="15"/>
      <c r="M79" s="74"/>
      <c r="N79" s="75"/>
      <c r="O79" s="73"/>
      <c r="P79" s="76"/>
      <c r="Q79" s="76"/>
      <c r="R79" s="76"/>
      <c r="S79" s="76"/>
      <c r="T79" s="77"/>
    </row>
    <row r="80" spans="2:26" s="7" customFormat="1" ht="21" customHeight="1">
      <c r="B80" s="167" t="s">
        <v>68</v>
      </c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9"/>
    </row>
    <row r="81" spans="2:26" s="7" customFormat="1" ht="21" customHeight="1" thickBot="1">
      <c r="B81" s="158" t="s">
        <v>69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60"/>
    </row>
    <row r="82" spans="2:26" s="7" customFormat="1" ht="21" customHeight="1" thickBot="1">
      <c r="B82" s="191"/>
      <c r="C82" s="171" t="s">
        <v>14</v>
      </c>
      <c r="D82" s="170"/>
      <c r="E82" s="170"/>
      <c r="F82" s="172"/>
      <c r="G82" s="170" t="s">
        <v>15</v>
      </c>
      <c r="H82" s="170"/>
      <c r="I82" s="170"/>
      <c r="J82" s="170"/>
      <c r="K82" s="171" t="s">
        <v>16</v>
      </c>
      <c r="L82" s="170"/>
      <c r="M82" s="170"/>
      <c r="N82" s="172"/>
      <c r="O82" s="170" t="s">
        <v>17</v>
      </c>
      <c r="P82" s="170"/>
      <c r="Q82" s="170"/>
      <c r="R82" s="170"/>
      <c r="S82" s="171" t="s">
        <v>57</v>
      </c>
      <c r="T82" s="170"/>
      <c r="U82" s="170"/>
      <c r="V82" s="172"/>
      <c r="W82" s="174" t="s">
        <v>4</v>
      </c>
      <c r="X82" s="174"/>
      <c r="Y82" s="174"/>
      <c r="Z82" s="175"/>
    </row>
    <row r="83" spans="2:26" s="7" customFormat="1" ht="21" customHeight="1" thickBot="1">
      <c r="B83" s="192"/>
      <c r="C83" s="176" t="s">
        <v>117</v>
      </c>
      <c r="D83" s="157"/>
      <c r="E83" s="176" t="s">
        <v>120</v>
      </c>
      <c r="F83" s="157"/>
      <c r="G83" s="176" t="s">
        <v>117</v>
      </c>
      <c r="H83" s="157"/>
      <c r="I83" s="176" t="s">
        <v>120</v>
      </c>
      <c r="J83" s="157"/>
      <c r="K83" s="176" t="s">
        <v>117</v>
      </c>
      <c r="L83" s="157"/>
      <c r="M83" s="176" t="s">
        <v>120</v>
      </c>
      <c r="N83" s="157"/>
      <c r="O83" s="176" t="s">
        <v>117</v>
      </c>
      <c r="P83" s="157"/>
      <c r="Q83" s="176" t="s">
        <v>120</v>
      </c>
      <c r="R83" s="157"/>
      <c r="S83" s="176" t="s">
        <v>117</v>
      </c>
      <c r="T83" s="157"/>
      <c r="U83" s="176" t="s">
        <v>120</v>
      </c>
      <c r="V83" s="157"/>
      <c r="W83" s="176" t="s">
        <v>117</v>
      </c>
      <c r="X83" s="157"/>
      <c r="Y83" s="176" t="s">
        <v>120</v>
      </c>
      <c r="Z83" s="157"/>
    </row>
    <row r="84" spans="2:30" s="7" customFormat="1" ht="28.5" customHeight="1">
      <c r="B84" s="22" t="s">
        <v>70</v>
      </c>
      <c r="C84" s="79">
        <v>0</v>
      </c>
      <c r="D84" s="128">
        <f>C84/W84</f>
        <v>0</v>
      </c>
      <c r="E84" s="79">
        <v>0</v>
      </c>
      <c r="F84" s="128">
        <f>E84/Y84</f>
        <v>0</v>
      </c>
      <c r="G84" s="79">
        <v>0</v>
      </c>
      <c r="H84" s="80">
        <f>G84/W84</f>
        <v>0</v>
      </c>
      <c r="I84" s="79">
        <v>0</v>
      </c>
      <c r="J84" s="80">
        <f>I84/Y84</f>
        <v>0</v>
      </c>
      <c r="K84" s="79">
        <v>2</v>
      </c>
      <c r="L84" s="128">
        <f>K84/W84</f>
        <v>0.06060606060606061</v>
      </c>
      <c r="M84" s="79">
        <v>3</v>
      </c>
      <c r="N84" s="128">
        <f>M84/Y84</f>
        <v>0.0625</v>
      </c>
      <c r="O84" s="79">
        <v>30</v>
      </c>
      <c r="P84" s="80">
        <f>O84/W84</f>
        <v>0.9090909090909091</v>
      </c>
      <c r="Q84" s="79">
        <v>44</v>
      </c>
      <c r="R84" s="80">
        <f>Q84/Y84</f>
        <v>0.9166666666666666</v>
      </c>
      <c r="S84" s="130">
        <v>1</v>
      </c>
      <c r="T84" s="128">
        <f>S84/W84</f>
        <v>0.030303030303030304</v>
      </c>
      <c r="U84" s="130">
        <v>1</v>
      </c>
      <c r="V84" s="128">
        <f>U84/Y84</f>
        <v>0.020833333333333332</v>
      </c>
      <c r="W84" s="116">
        <f>O84+K84+G84+C84+S84</f>
        <v>33</v>
      </c>
      <c r="X84" s="45">
        <f>D84+H84+L84+P84+T84</f>
        <v>1</v>
      </c>
      <c r="Y84" s="116">
        <f>Q84+M84+I84+E84+U84</f>
        <v>48</v>
      </c>
      <c r="Z84" s="45">
        <f>F84+J84+N84+R84+V84</f>
        <v>1</v>
      </c>
      <c r="AA84" s="13">
        <f>C84</f>
        <v>0</v>
      </c>
      <c r="AB84" s="13">
        <f>G84</f>
        <v>0</v>
      </c>
      <c r="AC84" s="13">
        <f>K84</f>
        <v>2</v>
      </c>
      <c r="AD84" s="12">
        <f>O84</f>
        <v>30</v>
      </c>
    </row>
    <row r="85" spans="2:30" s="7" customFormat="1" ht="28.5" customHeight="1">
      <c r="B85" s="22" t="s">
        <v>21</v>
      </c>
      <c r="C85" s="79">
        <v>0</v>
      </c>
      <c r="D85" s="128">
        <f>C85/W85</f>
        <v>0</v>
      </c>
      <c r="E85" s="79">
        <v>0</v>
      </c>
      <c r="F85" s="128">
        <f>E85/Y85</f>
        <v>0</v>
      </c>
      <c r="G85" s="79">
        <v>0</v>
      </c>
      <c r="H85" s="80">
        <f>G85/W85</f>
        <v>0</v>
      </c>
      <c r="I85" s="79">
        <v>0</v>
      </c>
      <c r="J85" s="80">
        <f>I85/Y85</f>
        <v>0</v>
      </c>
      <c r="K85" s="79">
        <v>0</v>
      </c>
      <c r="L85" s="128">
        <f>K85/W85</f>
        <v>0</v>
      </c>
      <c r="M85" s="79">
        <v>4</v>
      </c>
      <c r="N85" s="128">
        <f>M85/Y85</f>
        <v>0.08333333333333333</v>
      </c>
      <c r="O85" s="79">
        <v>32</v>
      </c>
      <c r="P85" s="80">
        <f>O85/W85</f>
        <v>0.9696969696969697</v>
      </c>
      <c r="Q85" s="79">
        <v>42</v>
      </c>
      <c r="R85" s="80">
        <f>Q85/Y85</f>
        <v>0.875</v>
      </c>
      <c r="S85" s="79">
        <v>1</v>
      </c>
      <c r="T85" s="128">
        <f>S85/W85</f>
        <v>0.030303030303030304</v>
      </c>
      <c r="U85" s="79">
        <v>2</v>
      </c>
      <c r="V85" s="128">
        <f>U85/Y85</f>
        <v>0.041666666666666664</v>
      </c>
      <c r="W85" s="69">
        <f>O85+K85+G85+C85+S85</f>
        <v>33</v>
      </c>
      <c r="X85" s="45">
        <f>D85+H85+L85+P85+T85</f>
        <v>1</v>
      </c>
      <c r="Y85" s="69">
        <f>Q85+M85+I85+E85+U85</f>
        <v>48</v>
      </c>
      <c r="Z85" s="45">
        <f>F85+J85+N85+R85+V85</f>
        <v>1</v>
      </c>
      <c r="AA85" s="13"/>
      <c r="AB85" s="13"/>
      <c r="AC85" s="13"/>
      <c r="AD85" s="12"/>
    </row>
    <row r="86" spans="2:30" s="7" customFormat="1" ht="28.5" customHeight="1" thickBot="1">
      <c r="B86" s="102" t="s">
        <v>71</v>
      </c>
      <c r="C86" s="126">
        <v>0</v>
      </c>
      <c r="D86" s="129">
        <f>C86/W86</f>
        <v>0</v>
      </c>
      <c r="E86" s="126">
        <v>0</v>
      </c>
      <c r="F86" s="129">
        <f>E86/Y86</f>
        <v>0</v>
      </c>
      <c r="G86" s="126">
        <v>0</v>
      </c>
      <c r="H86" s="127">
        <f>G86/W86</f>
        <v>0</v>
      </c>
      <c r="I86" s="126">
        <v>0</v>
      </c>
      <c r="J86" s="127">
        <f>I86/Y86</f>
        <v>0</v>
      </c>
      <c r="K86" s="126">
        <v>2</v>
      </c>
      <c r="L86" s="129">
        <f>K86/W86</f>
        <v>0.06060606060606061</v>
      </c>
      <c r="M86" s="126">
        <v>3</v>
      </c>
      <c r="N86" s="129">
        <f>M86/Y86</f>
        <v>0.0625</v>
      </c>
      <c r="O86" s="126">
        <v>30</v>
      </c>
      <c r="P86" s="127">
        <f>O86/W86</f>
        <v>0.9090909090909091</v>
      </c>
      <c r="Q86" s="126">
        <v>43</v>
      </c>
      <c r="R86" s="127">
        <f>Q86/Y86</f>
        <v>0.8958333333333334</v>
      </c>
      <c r="S86" s="126">
        <v>1</v>
      </c>
      <c r="T86" s="129">
        <f>S86/W86</f>
        <v>0.030303030303030304</v>
      </c>
      <c r="U86" s="126">
        <v>2</v>
      </c>
      <c r="V86" s="129">
        <f>U86/Y86</f>
        <v>0.041666666666666664</v>
      </c>
      <c r="W86" s="78">
        <f>O86+K86+G86+C86+S86</f>
        <v>33</v>
      </c>
      <c r="X86" s="46">
        <f>D86+H86+L86+P86+T86</f>
        <v>1</v>
      </c>
      <c r="Y86" s="78">
        <f>Q86+M86+I86+E86+U86</f>
        <v>48</v>
      </c>
      <c r="Z86" s="46">
        <f>F86+J86+N86+R86+V86</f>
        <v>1</v>
      </c>
      <c r="AA86" s="13"/>
      <c r="AB86" s="13"/>
      <c r="AC86" s="13"/>
      <c r="AD86" s="12"/>
    </row>
    <row r="87" spans="2:14" s="7" customFormat="1" ht="15" customHeight="1" thickBot="1">
      <c r="B87" s="11"/>
      <c r="D87" s="9"/>
      <c r="F87" s="9"/>
      <c r="H87" s="9"/>
      <c r="J87" s="31"/>
      <c r="K87" s="66"/>
      <c r="L87" s="31"/>
      <c r="M87" s="72"/>
      <c r="N87" s="41"/>
    </row>
    <row r="88" spans="2:26" s="7" customFormat="1" ht="21" customHeight="1">
      <c r="B88" s="167" t="s">
        <v>23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9"/>
    </row>
    <row r="89" spans="2:26" s="7" customFormat="1" ht="21" customHeight="1" thickBot="1">
      <c r="B89" s="158" t="s">
        <v>30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60"/>
    </row>
    <row r="90" spans="2:26" s="7" customFormat="1" ht="21" customHeight="1" thickBot="1">
      <c r="B90" s="191"/>
      <c r="C90" s="171" t="s">
        <v>14</v>
      </c>
      <c r="D90" s="170"/>
      <c r="E90" s="170"/>
      <c r="F90" s="172"/>
      <c r="G90" s="170" t="s">
        <v>15</v>
      </c>
      <c r="H90" s="170"/>
      <c r="I90" s="170"/>
      <c r="J90" s="170"/>
      <c r="K90" s="171" t="s">
        <v>16</v>
      </c>
      <c r="L90" s="170"/>
      <c r="M90" s="170"/>
      <c r="N90" s="172"/>
      <c r="O90" s="170" t="s">
        <v>17</v>
      </c>
      <c r="P90" s="170"/>
      <c r="Q90" s="170"/>
      <c r="R90" s="170"/>
      <c r="S90" s="171" t="s">
        <v>57</v>
      </c>
      <c r="T90" s="170"/>
      <c r="U90" s="170"/>
      <c r="V90" s="172"/>
      <c r="W90" s="174" t="s">
        <v>4</v>
      </c>
      <c r="X90" s="174"/>
      <c r="Y90" s="174"/>
      <c r="Z90" s="175"/>
    </row>
    <row r="91" spans="2:26" s="7" customFormat="1" ht="21" customHeight="1" thickBot="1">
      <c r="B91" s="192"/>
      <c r="C91" s="176" t="s">
        <v>117</v>
      </c>
      <c r="D91" s="157"/>
      <c r="E91" s="176" t="s">
        <v>120</v>
      </c>
      <c r="F91" s="157"/>
      <c r="G91" s="176" t="s">
        <v>117</v>
      </c>
      <c r="H91" s="157"/>
      <c r="I91" s="176" t="s">
        <v>120</v>
      </c>
      <c r="J91" s="157"/>
      <c r="K91" s="176" t="s">
        <v>117</v>
      </c>
      <c r="L91" s="157"/>
      <c r="M91" s="176" t="s">
        <v>120</v>
      </c>
      <c r="N91" s="157"/>
      <c r="O91" s="176" t="s">
        <v>117</v>
      </c>
      <c r="P91" s="157"/>
      <c r="Q91" s="176" t="s">
        <v>120</v>
      </c>
      <c r="R91" s="157"/>
      <c r="S91" s="176" t="s">
        <v>117</v>
      </c>
      <c r="T91" s="157"/>
      <c r="U91" s="176" t="s">
        <v>120</v>
      </c>
      <c r="V91" s="157"/>
      <c r="W91" s="176" t="s">
        <v>117</v>
      </c>
      <c r="X91" s="157"/>
      <c r="Y91" s="176" t="s">
        <v>120</v>
      </c>
      <c r="Z91" s="157"/>
    </row>
    <row r="92" spans="2:26" s="7" customFormat="1" ht="28.5" customHeight="1" thickBot="1">
      <c r="B92" s="102" t="s">
        <v>24</v>
      </c>
      <c r="C92" s="60">
        <v>0</v>
      </c>
      <c r="D92" s="111">
        <f>C92/W92</f>
        <v>0</v>
      </c>
      <c r="E92" s="60">
        <v>0</v>
      </c>
      <c r="F92" s="111">
        <f>E92/Y92</f>
        <v>0</v>
      </c>
      <c r="G92" s="60">
        <v>0</v>
      </c>
      <c r="H92" s="42">
        <f>G92/W92</f>
        <v>0</v>
      </c>
      <c r="I92" s="60">
        <v>1</v>
      </c>
      <c r="J92" s="42">
        <f>I92/Y92</f>
        <v>0.020833333333333332</v>
      </c>
      <c r="K92" s="60">
        <v>6</v>
      </c>
      <c r="L92" s="111">
        <f>K92/W92</f>
        <v>0.18181818181818182</v>
      </c>
      <c r="M92" s="60">
        <v>3</v>
      </c>
      <c r="N92" s="111">
        <f>M92/Y92</f>
        <v>0.0625</v>
      </c>
      <c r="O92" s="60">
        <v>27</v>
      </c>
      <c r="P92" s="42">
        <f>O92/W92</f>
        <v>0.8181818181818182</v>
      </c>
      <c r="Q92" s="60">
        <v>43</v>
      </c>
      <c r="R92" s="42">
        <f>Q92/Y92</f>
        <v>0.8958333333333334</v>
      </c>
      <c r="S92" s="119">
        <v>0</v>
      </c>
      <c r="T92" s="111">
        <f>S92/W92</f>
        <v>0</v>
      </c>
      <c r="U92" s="119">
        <v>1</v>
      </c>
      <c r="V92" s="111">
        <f>U92/Y92</f>
        <v>0.020833333333333332</v>
      </c>
      <c r="W92" s="120">
        <f>C92+G92+K92+O92+S92</f>
        <v>33</v>
      </c>
      <c r="X92" s="44">
        <f>D92+H92+L92+P92+T92</f>
        <v>1</v>
      </c>
      <c r="Y92" s="120">
        <f>E92+I92+M92+Q92+U92</f>
        <v>48</v>
      </c>
      <c r="Z92" s="44">
        <f>F92+J92+N92+R92+V92</f>
        <v>1</v>
      </c>
    </row>
    <row r="93" spans="2:14" s="7" customFormat="1" ht="15" customHeight="1">
      <c r="B93" s="11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6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6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6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6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6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6"/>
      <c r="L481" s="31"/>
      <c r="M481" s="40"/>
      <c r="N481" s="41"/>
    </row>
    <row r="482" spans="2:14" s="7" customFormat="1" ht="15" customHeight="1">
      <c r="B482" s="11"/>
      <c r="D482" s="9"/>
      <c r="F482" s="9"/>
      <c r="H482" s="9"/>
      <c r="J482" s="31"/>
      <c r="K482" s="66"/>
      <c r="L482" s="31"/>
      <c r="M482" s="40"/>
      <c r="N482" s="41"/>
    </row>
    <row r="483" spans="2:14" s="7" customFormat="1" ht="15" customHeight="1">
      <c r="B483" s="11"/>
      <c r="D483" s="9"/>
      <c r="F483" s="9"/>
      <c r="H483" s="9"/>
      <c r="J483" s="31"/>
      <c r="K483" s="66"/>
      <c r="L483" s="31"/>
      <c r="M483" s="40"/>
      <c r="N483" s="41"/>
    </row>
  </sheetData>
  <sheetProtection/>
  <mergeCells count="87">
    <mergeCell ref="S91:T91"/>
    <mergeCell ref="U91:V91"/>
    <mergeCell ref="W91:X91"/>
    <mergeCell ref="Y91:Z91"/>
    <mergeCell ref="C91:D91"/>
    <mergeCell ref="E91:F91"/>
    <mergeCell ref="G91:H91"/>
    <mergeCell ref="I91:J91"/>
    <mergeCell ref="K91:L91"/>
    <mergeCell ref="M91:N91"/>
    <mergeCell ref="O91:P91"/>
    <mergeCell ref="Q91:R91"/>
    <mergeCell ref="U83:V83"/>
    <mergeCell ref="W83:X83"/>
    <mergeCell ref="Y83:Z83"/>
    <mergeCell ref="B90:B91"/>
    <mergeCell ref="C90:F90"/>
    <mergeCell ref="G90:J90"/>
    <mergeCell ref="K90:N90"/>
    <mergeCell ref="O90:R90"/>
    <mergeCell ref="S90:V90"/>
    <mergeCell ref="W90:Z90"/>
    <mergeCell ref="S71:T71"/>
    <mergeCell ref="U71:V71"/>
    <mergeCell ref="W82:Z82"/>
    <mergeCell ref="C83:D83"/>
    <mergeCell ref="E83:F83"/>
    <mergeCell ref="G83:H83"/>
    <mergeCell ref="I83:J83"/>
    <mergeCell ref="K83:L83"/>
    <mergeCell ref="M83:N83"/>
    <mergeCell ref="O83:P83"/>
    <mergeCell ref="W71:X71"/>
    <mergeCell ref="Y71:Z71"/>
    <mergeCell ref="C71:D71"/>
    <mergeCell ref="E71:F71"/>
    <mergeCell ref="G71:H71"/>
    <mergeCell ref="I71:J71"/>
    <mergeCell ref="K71:L71"/>
    <mergeCell ref="M71:N71"/>
    <mergeCell ref="O71:P71"/>
    <mergeCell ref="Q71:R71"/>
    <mergeCell ref="C70:F70"/>
    <mergeCell ref="G70:J70"/>
    <mergeCell ref="K70:N70"/>
    <mergeCell ref="O70:R70"/>
    <mergeCell ref="E52:F52"/>
    <mergeCell ref="C60:D60"/>
    <mergeCell ref="E60:F60"/>
    <mergeCell ref="B69:Z69"/>
    <mergeCell ref="E7:F7"/>
    <mergeCell ref="C8:D8"/>
    <mergeCell ref="E8:F8"/>
    <mergeCell ref="C12:D12"/>
    <mergeCell ref="E12:F12"/>
    <mergeCell ref="B10:F10"/>
    <mergeCell ref="B11:F11"/>
    <mergeCell ref="E40:F40"/>
    <mergeCell ref="C52:D52"/>
    <mergeCell ref="B80:Z80"/>
    <mergeCell ref="B81:Z81"/>
    <mergeCell ref="B50:F50"/>
    <mergeCell ref="B51:F51"/>
    <mergeCell ref="B58:F58"/>
    <mergeCell ref="B59:F59"/>
    <mergeCell ref="S70:V70"/>
    <mergeCell ref="W70:Z70"/>
    <mergeCell ref="B88:Z88"/>
    <mergeCell ref="B89:Z89"/>
    <mergeCell ref="B82:B83"/>
    <mergeCell ref="C82:F82"/>
    <mergeCell ref="G82:J82"/>
    <mergeCell ref="K82:N82"/>
    <mergeCell ref="O82:R82"/>
    <mergeCell ref="S82:V82"/>
    <mergeCell ref="Q83:R83"/>
    <mergeCell ref="S83:T83"/>
    <mergeCell ref="B2:F2"/>
    <mergeCell ref="B3:F3"/>
    <mergeCell ref="B5:F5"/>
    <mergeCell ref="B70:B71"/>
    <mergeCell ref="C40:D40"/>
    <mergeCell ref="C7:D7"/>
    <mergeCell ref="B7:B8"/>
    <mergeCell ref="B38:F38"/>
    <mergeCell ref="B39:F39"/>
    <mergeCell ref="B68:Z6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D482"/>
  <sheetViews>
    <sheetView zoomScalePageLayoutView="0" workbookViewId="0" topLeftCell="A64">
      <pane xSplit="2" topLeftCell="H1" activePane="topRight" state="frozen"/>
      <selection pane="topLeft" activeCell="A1" sqref="A1"/>
      <selection pane="topRight" activeCell="U77" sqref="U77"/>
    </sheetView>
  </sheetViews>
  <sheetFormatPr defaultColWidth="9.140625" defaultRowHeight="12.75"/>
  <cols>
    <col min="1" max="1" width="1.7109375" style="2" customWidth="1"/>
    <col min="2" max="2" width="29.7109375" style="91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93" t="s">
        <v>32</v>
      </c>
      <c r="C2" s="194"/>
      <c r="D2" s="194"/>
      <c r="E2" s="194"/>
      <c r="F2" s="195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96" t="s">
        <v>25</v>
      </c>
      <c r="C3" s="197"/>
      <c r="D3" s="197"/>
      <c r="E3" s="197"/>
      <c r="F3" s="198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83" t="s">
        <v>50</v>
      </c>
      <c r="C5" s="184"/>
      <c r="D5" s="184"/>
      <c r="E5" s="184"/>
      <c r="F5" s="185"/>
    </row>
    <row r="6" ht="9" customHeight="1" thickBot="1"/>
    <row r="7" spans="2:6" ht="21" customHeight="1">
      <c r="B7" s="186" t="s">
        <v>26</v>
      </c>
      <c r="C7" s="167" t="s">
        <v>117</v>
      </c>
      <c r="D7" s="169"/>
      <c r="E7" s="167" t="s">
        <v>120</v>
      </c>
      <c r="F7" s="169"/>
    </row>
    <row r="8" spans="2:6" ht="21" customHeight="1" thickBot="1">
      <c r="B8" s="187"/>
      <c r="C8" s="188">
        <v>30</v>
      </c>
      <c r="D8" s="189"/>
      <c r="E8" s="188">
        <v>0</v>
      </c>
      <c r="F8" s="189"/>
    </row>
    <row r="9" ht="9" customHeight="1" thickBot="1"/>
    <row r="10" spans="2:14" s="7" customFormat="1" ht="21" customHeight="1">
      <c r="B10" s="167" t="s">
        <v>0</v>
      </c>
      <c r="C10" s="168"/>
      <c r="D10" s="168"/>
      <c r="E10" s="168"/>
      <c r="F10" s="169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58" t="s">
        <v>31</v>
      </c>
      <c r="C11" s="159"/>
      <c r="D11" s="159"/>
      <c r="E11" s="159"/>
      <c r="F11" s="160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4"/>
      <c r="C12" s="156" t="s">
        <v>117</v>
      </c>
      <c r="D12" s="157"/>
      <c r="E12" s="167" t="s">
        <v>120</v>
      </c>
      <c r="F12" s="169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22" t="s">
        <v>1</v>
      </c>
      <c r="C13" s="17">
        <v>16</v>
      </c>
      <c r="D13" s="20">
        <f>C13/C17</f>
        <v>0.5333333333333333</v>
      </c>
      <c r="E13" s="17"/>
      <c r="F13" s="20" t="e">
        <f>E13/E17</f>
        <v>#DIV/0!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22" t="s">
        <v>2</v>
      </c>
      <c r="C14" s="17">
        <v>14</v>
      </c>
      <c r="D14" s="20">
        <f>C14/C17</f>
        <v>0.4666666666666667</v>
      </c>
      <c r="E14" s="17"/>
      <c r="F14" s="20" t="e">
        <f>E14/E17</f>
        <v>#DIV/0!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22" t="s">
        <v>3</v>
      </c>
      <c r="C15" s="17">
        <v>0</v>
      </c>
      <c r="D15" s="20">
        <f>C15/C17</f>
        <v>0</v>
      </c>
      <c r="E15" s="17"/>
      <c r="F15" s="20" t="e">
        <f>E15/E17</f>
        <v>#DIV/0!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8" t="s">
        <v>57</v>
      </c>
      <c r="C16" s="10">
        <v>0</v>
      </c>
      <c r="D16" s="21">
        <f>C16/C17</f>
        <v>0</v>
      </c>
      <c r="E16" s="10"/>
      <c r="F16" s="21" t="e">
        <f>E16/E17</f>
        <v>#DIV/0!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59" t="s">
        <v>4</v>
      </c>
      <c r="C17" s="48">
        <f>SUM(C13:C16)</f>
        <v>30</v>
      </c>
      <c r="D17" s="49">
        <f>SUM(D13:D16)</f>
        <v>1</v>
      </c>
      <c r="E17" s="48">
        <f>SUM(E13:E16)</f>
        <v>0</v>
      </c>
      <c r="F17" s="49" t="e">
        <f>SUM(F13:F16)</f>
        <v>#DIV/0!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6" t="s">
        <v>5</v>
      </c>
      <c r="C18" s="24">
        <v>30</v>
      </c>
      <c r="D18" s="25">
        <f>C18/C22</f>
        <v>1</v>
      </c>
      <c r="E18" s="24"/>
      <c r="F18" s="25" t="e">
        <f>E18/E22</f>
        <v>#DIV/0!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22" t="s">
        <v>6</v>
      </c>
      <c r="C19" s="17">
        <v>0</v>
      </c>
      <c r="D19" s="20">
        <f>C19/C22</f>
        <v>0</v>
      </c>
      <c r="E19" s="17"/>
      <c r="F19" s="20" t="e">
        <f>E19/E22</f>
        <v>#DIV/0!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22" t="s">
        <v>7</v>
      </c>
      <c r="C20" s="17">
        <v>0</v>
      </c>
      <c r="D20" s="20">
        <f>C20/C22</f>
        <v>0</v>
      </c>
      <c r="E20" s="17"/>
      <c r="F20" s="20" t="e">
        <f>E20/E22</f>
        <v>#DIV/0!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8" t="s">
        <v>57</v>
      </c>
      <c r="C21" s="10">
        <v>0</v>
      </c>
      <c r="D21" s="21">
        <f>C21/C22</f>
        <v>0</v>
      </c>
      <c r="E21" s="10"/>
      <c r="F21" s="21" t="e">
        <f>E21/E22</f>
        <v>#DIV/0!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59" t="s">
        <v>4</v>
      </c>
      <c r="C22" s="48">
        <f>SUM(C18:C21)</f>
        <v>30</v>
      </c>
      <c r="D22" s="49">
        <f>SUM(D18:D21)</f>
        <v>1</v>
      </c>
      <c r="E22" s="48">
        <f>SUM(E18:E21)</f>
        <v>0</v>
      </c>
      <c r="F22" s="49" t="e">
        <f>SUM(F18:F21)</f>
        <v>#DIV/0!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24">
        <v>1</v>
      </c>
      <c r="D23" s="25">
        <f>C23/$C$32</f>
        <v>0.03333333333333333</v>
      </c>
      <c r="E23" s="24"/>
      <c r="F23" s="25" t="e">
        <f aca="true" t="shared" si="0" ref="F23:F31">E23/$E$32</f>
        <v>#DIV/0!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17">
        <v>9</v>
      </c>
      <c r="D24" s="20">
        <f aca="true" t="shared" si="1" ref="D24:D31">C24/$C$32</f>
        <v>0.3</v>
      </c>
      <c r="E24" s="17"/>
      <c r="F24" s="20" t="e">
        <f t="shared" si="0"/>
        <v>#DIV/0!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17">
        <v>4</v>
      </c>
      <c r="D25" s="20">
        <f t="shared" si="1"/>
        <v>0.13333333333333333</v>
      </c>
      <c r="E25" s="17"/>
      <c r="F25" s="20" t="e">
        <f t="shared" si="0"/>
        <v>#DIV/0!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17">
        <v>2</v>
      </c>
      <c r="D26" s="20">
        <f t="shared" si="1"/>
        <v>0.06666666666666667</v>
      </c>
      <c r="E26" s="17"/>
      <c r="F26" s="20" t="e">
        <f t="shared" si="0"/>
        <v>#DIV/0!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17">
        <v>3</v>
      </c>
      <c r="D27" s="20">
        <f t="shared" si="1"/>
        <v>0.1</v>
      </c>
      <c r="E27" s="17"/>
      <c r="F27" s="20" t="e">
        <f t="shared" si="0"/>
        <v>#DIV/0!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17">
        <v>1</v>
      </c>
      <c r="D28" s="20">
        <f t="shared" si="1"/>
        <v>0.03333333333333333</v>
      </c>
      <c r="E28" s="17"/>
      <c r="F28" s="20" t="e">
        <f t="shared" si="0"/>
        <v>#DIV/0!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17">
        <v>1</v>
      </c>
      <c r="D29" s="20">
        <f t="shared" si="1"/>
        <v>0.03333333333333333</v>
      </c>
      <c r="E29" s="17"/>
      <c r="F29" s="20" t="e">
        <f t="shared" si="0"/>
        <v>#DIV/0!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17">
        <v>9</v>
      </c>
      <c r="D30" s="20">
        <f t="shared" si="1"/>
        <v>0.3</v>
      </c>
      <c r="E30" s="17"/>
      <c r="F30" s="20" t="e">
        <f t="shared" si="0"/>
        <v>#DIV/0!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10">
        <v>0</v>
      </c>
      <c r="D31" s="21">
        <f t="shared" si="1"/>
        <v>0</v>
      </c>
      <c r="E31" s="10"/>
      <c r="F31" s="21" t="e">
        <f t="shared" si="0"/>
        <v>#DIV/0!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59" t="s">
        <v>4</v>
      </c>
      <c r="C32" s="48">
        <f>SUM(C23:C31)</f>
        <v>30</v>
      </c>
      <c r="D32" s="49">
        <f>SUM(D23:D31)</f>
        <v>1</v>
      </c>
      <c r="E32" s="48">
        <f>SUM(E23:E31)</f>
        <v>0</v>
      </c>
      <c r="F32" s="49" t="e">
        <f>SUM(F23:F31)</f>
        <v>#DIV/0!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6" t="s">
        <v>37</v>
      </c>
      <c r="C33" s="24">
        <v>12</v>
      </c>
      <c r="D33" s="25">
        <f>C33/C36</f>
        <v>0.4</v>
      </c>
      <c r="E33" s="24"/>
      <c r="F33" s="25" t="e">
        <f>E33/E36</f>
        <v>#DIV/0!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22" t="s">
        <v>38</v>
      </c>
      <c r="C34" s="17">
        <v>11</v>
      </c>
      <c r="D34" s="20">
        <f>C34/C36</f>
        <v>0.36666666666666664</v>
      </c>
      <c r="E34" s="17"/>
      <c r="F34" s="20" t="e">
        <f>E34/E36</f>
        <v>#DIV/0!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8" t="s">
        <v>57</v>
      </c>
      <c r="C35" s="10">
        <v>7</v>
      </c>
      <c r="D35" s="21">
        <f>C35/C36</f>
        <v>0.23333333333333334</v>
      </c>
      <c r="E35" s="10"/>
      <c r="F35" s="21" t="e">
        <f>E35/E36</f>
        <v>#DIV/0!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59" t="s">
        <v>4</v>
      </c>
      <c r="C36" s="48">
        <f>SUM(C33:C35)</f>
        <v>30</v>
      </c>
      <c r="D36" s="49">
        <f>SUM(D33:D35)</f>
        <v>1</v>
      </c>
      <c r="E36" s="48">
        <f>SUM(E33:E35)</f>
        <v>0</v>
      </c>
      <c r="F36" s="49" t="e">
        <f>SUM(F33:F35)</f>
        <v>#DIV/0!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61" t="s">
        <v>58</v>
      </c>
      <c r="C38" s="162"/>
      <c r="D38" s="162"/>
      <c r="E38" s="162"/>
      <c r="F38" s="163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64" t="s">
        <v>59</v>
      </c>
      <c r="C39" s="165"/>
      <c r="D39" s="165"/>
      <c r="E39" s="165"/>
      <c r="F39" s="166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100"/>
      <c r="C40" s="156" t="s">
        <v>117</v>
      </c>
      <c r="D40" s="157"/>
      <c r="E40" s="156" t="s">
        <v>120</v>
      </c>
      <c r="F40" s="157"/>
      <c r="H40" s="9"/>
      <c r="J40" s="31"/>
      <c r="K40" s="66"/>
      <c r="L40" s="31"/>
      <c r="M40" s="40"/>
      <c r="N40" s="41"/>
    </row>
    <row r="41" spans="2:14" s="7" customFormat="1" ht="28.5" customHeight="1">
      <c r="B41" s="22" t="s">
        <v>51</v>
      </c>
      <c r="C41" s="17">
        <v>10</v>
      </c>
      <c r="D41" s="20">
        <f aca="true" t="shared" si="2" ref="D41:D46">C41/$C$47</f>
        <v>0.24390243902439024</v>
      </c>
      <c r="E41" s="17"/>
      <c r="F41" s="20" t="e">
        <f aca="true" t="shared" si="3" ref="F41:F46">E41/$E$47</f>
        <v>#DIV/0!</v>
      </c>
      <c r="H41" s="9"/>
      <c r="J41" s="31"/>
      <c r="K41" s="66"/>
      <c r="L41" s="31"/>
      <c r="M41" s="40"/>
      <c r="N41" s="41"/>
    </row>
    <row r="42" spans="2:14" s="7" customFormat="1" ht="28.5" customHeight="1">
      <c r="B42" s="22" t="s">
        <v>52</v>
      </c>
      <c r="C42" s="17">
        <v>10</v>
      </c>
      <c r="D42" s="20">
        <f t="shared" si="2"/>
        <v>0.24390243902439024</v>
      </c>
      <c r="E42" s="17"/>
      <c r="F42" s="20" t="e">
        <f t="shared" si="3"/>
        <v>#DIV/0!</v>
      </c>
      <c r="H42" s="9"/>
      <c r="J42" s="31"/>
      <c r="K42" s="66"/>
      <c r="L42" s="31"/>
      <c r="M42" s="40"/>
      <c r="N42" s="41"/>
    </row>
    <row r="43" spans="2:14" s="7" customFormat="1" ht="28.5" customHeight="1">
      <c r="B43" s="22" t="s">
        <v>53</v>
      </c>
      <c r="C43" s="17">
        <v>1</v>
      </c>
      <c r="D43" s="20">
        <f t="shared" si="2"/>
        <v>0.024390243902439025</v>
      </c>
      <c r="E43" s="17"/>
      <c r="F43" s="20" t="e">
        <f t="shared" si="3"/>
        <v>#DIV/0!</v>
      </c>
      <c r="H43" s="9"/>
      <c r="J43" s="31"/>
      <c r="K43" s="66"/>
      <c r="L43" s="31"/>
      <c r="M43" s="40"/>
      <c r="N43" s="41"/>
    </row>
    <row r="44" spans="2:14" s="7" customFormat="1" ht="28.5" customHeight="1">
      <c r="B44" s="22" t="s">
        <v>54</v>
      </c>
      <c r="C44" s="17">
        <v>8</v>
      </c>
      <c r="D44" s="20">
        <f t="shared" si="2"/>
        <v>0.1951219512195122</v>
      </c>
      <c r="E44" s="17"/>
      <c r="F44" s="20" t="e">
        <f t="shared" si="3"/>
        <v>#DIV/0!</v>
      </c>
      <c r="H44" s="9"/>
      <c r="J44" s="31"/>
      <c r="K44" s="66"/>
      <c r="L44" s="31"/>
      <c r="M44" s="40"/>
      <c r="N44" s="41"/>
    </row>
    <row r="45" spans="2:14" s="7" customFormat="1" ht="28.5" customHeight="1">
      <c r="B45" s="22" t="s">
        <v>55</v>
      </c>
      <c r="C45" s="17">
        <v>7</v>
      </c>
      <c r="D45" s="20">
        <f t="shared" si="2"/>
        <v>0.17073170731707318</v>
      </c>
      <c r="E45" s="17"/>
      <c r="F45" s="20" t="e">
        <f t="shared" si="3"/>
        <v>#DIV/0!</v>
      </c>
      <c r="H45" s="9"/>
      <c r="J45" s="31"/>
      <c r="K45" s="66"/>
      <c r="L45" s="31"/>
      <c r="M45" s="40"/>
      <c r="N45" s="41"/>
    </row>
    <row r="46" spans="2:14" s="7" customFormat="1" ht="28.5" customHeight="1" thickBot="1">
      <c r="B46" s="58" t="s">
        <v>56</v>
      </c>
      <c r="C46" s="10">
        <v>5</v>
      </c>
      <c r="D46" s="21">
        <f t="shared" si="2"/>
        <v>0.12195121951219512</v>
      </c>
      <c r="E46" s="10"/>
      <c r="F46" s="21" t="e">
        <f t="shared" si="3"/>
        <v>#DIV/0!</v>
      </c>
      <c r="H46" s="9"/>
      <c r="J46" s="31"/>
      <c r="K46" s="66"/>
      <c r="L46" s="31"/>
      <c r="M46" s="40"/>
      <c r="N46" s="41"/>
    </row>
    <row r="47" spans="2:14" s="50" customFormat="1" ht="28.5" customHeight="1" thickBot="1" thickTop="1">
      <c r="B47" s="59" t="s">
        <v>4</v>
      </c>
      <c r="C47" s="48">
        <f>SUM(C41:C46)</f>
        <v>41</v>
      </c>
      <c r="D47" s="49">
        <f>SUM(D41:D46)</f>
        <v>1</v>
      </c>
      <c r="E47" s="48">
        <f>SUM(E41:E46)</f>
        <v>0</v>
      </c>
      <c r="F47" s="49" t="e">
        <f>SUM(F41:F46)</f>
        <v>#DIV/0!</v>
      </c>
      <c r="H47" s="51"/>
      <c r="J47" s="52"/>
      <c r="K47" s="67"/>
      <c r="L47" s="52"/>
      <c r="M47" s="43"/>
      <c r="N47" s="53"/>
    </row>
    <row r="48" spans="2:14" s="7" customFormat="1" ht="15" customHeight="1" thickBot="1">
      <c r="B48" s="11"/>
      <c r="D48" s="9"/>
      <c r="F48" s="9"/>
      <c r="H48" s="9"/>
      <c r="J48" s="31"/>
      <c r="K48" s="66"/>
      <c r="L48" s="31"/>
      <c r="M48" s="40"/>
      <c r="N48" s="41"/>
    </row>
    <row r="49" spans="2:14" s="7" customFormat="1" ht="21" customHeight="1">
      <c r="B49" s="167" t="s">
        <v>73</v>
      </c>
      <c r="C49" s="168"/>
      <c r="D49" s="168"/>
      <c r="E49" s="168"/>
      <c r="F49" s="169"/>
      <c r="H49" s="9"/>
      <c r="J49" s="31"/>
      <c r="K49" s="66"/>
      <c r="L49" s="31"/>
      <c r="M49" s="40"/>
      <c r="N49" s="41"/>
    </row>
    <row r="50" spans="2:14" s="7" customFormat="1" ht="21" customHeight="1" thickBot="1">
      <c r="B50" s="158" t="s">
        <v>29</v>
      </c>
      <c r="C50" s="159"/>
      <c r="D50" s="159"/>
      <c r="E50" s="159"/>
      <c r="F50" s="160"/>
      <c r="H50" s="9"/>
      <c r="J50" s="31"/>
      <c r="K50" s="66"/>
      <c r="L50" s="31"/>
      <c r="M50" s="40"/>
      <c r="N50" s="41"/>
    </row>
    <row r="51" spans="2:14" s="7" customFormat="1" ht="21" customHeight="1" thickBot="1">
      <c r="B51" s="94"/>
      <c r="C51" s="156" t="s">
        <v>117</v>
      </c>
      <c r="D51" s="157"/>
      <c r="E51" s="156" t="s">
        <v>120</v>
      </c>
      <c r="F51" s="157"/>
      <c r="H51" s="9"/>
      <c r="J51" s="31"/>
      <c r="K51" s="66"/>
      <c r="L51" s="31"/>
      <c r="M51" s="40"/>
      <c r="N51" s="41"/>
    </row>
    <row r="52" spans="2:14" s="7" customFormat="1" ht="21" customHeight="1">
      <c r="B52" s="22" t="s">
        <v>11</v>
      </c>
      <c r="C52" s="17">
        <v>17</v>
      </c>
      <c r="D52" s="20">
        <f>C52/C55</f>
        <v>0.5666666666666667</v>
      </c>
      <c r="E52" s="17"/>
      <c r="F52" s="20" t="e">
        <f>E52/E55</f>
        <v>#DIV/0!</v>
      </c>
      <c r="H52" s="9"/>
      <c r="J52" s="31"/>
      <c r="K52" s="66"/>
      <c r="L52" s="31"/>
      <c r="M52" s="40"/>
      <c r="N52" s="41"/>
    </row>
    <row r="53" spans="2:14" s="7" customFormat="1" ht="21" customHeight="1">
      <c r="B53" s="22" t="s">
        <v>12</v>
      </c>
      <c r="C53" s="17">
        <v>13</v>
      </c>
      <c r="D53" s="20">
        <f>C53/C55</f>
        <v>0.43333333333333335</v>
      </c>
      <c r="E53" s="17"/>
      <c r="F53" s="20" t="e">
        <f>E53/E55</f>
        <v>#DIV/0!</v>
      </c>
      <c r="H53" s="9"/>
      <c r="J53" s="31"/>
      <c r="K53" s="66"/>
      <c r="L53" s="31"/>
      <c r="M53" s="40"/>
      <c r="N53" s="41"/>
    </row>
    <row r="54" spans="2:14" s="7" customFormat="1" ht="21" customHeight="1" thickBot="1">
      <c r="B54" s="58" t="s">
        <v>57</v>
      </c>
      <c r="C54" s="10">
        <v>0</v>
      </c>
      <c r="D54" s="21">
        <f>C54/C55</f>
        <v>0</v>
      </c>
      <c r="E54" s="10"/>
      <c r="F54" s="21" t="e">
        <f>E54/E55</f>
        <v>#DIV/0!</v>
      </c>
      <c r="H54" s="9"/>
      <c r="J54" s="31"/>
      <c r="K54" s="66"/>
      <c r="L54" s="31"/>
      <c r="M54" s="40"/>
      <c r="N54" s="41"/>
    </row>
    <row r="55" spans="2:14" s="50" customFormat="1" ht="21" customHeight="1" thickBot="1" thickTop="1">
      <c r="B55" s="59" t="s">
        <v>4</v>
      </c>
      <c r="C55" s="48">
        <f>SUM(C52:C54)</f>
        <v>30</v>
      </c>
      <c r="D55" s="49">
        <f>SUM(D52:D54)</f>
        <v>1</v>
      </c>
      <c r="E55" s="48">
        <f>SUM(E52:E54)</f>
        <v>0</v>
      </c>
      <c r="F55" s="49" t="e">
        <f>SUM(F52:F54)</f>
        <v>#DIV/0!</v>
      </c>
      <c r="H55" s="51"/>
      <c r="J55" s="52"/>
      <c r="K55" s="67"/>
      <c r="L55" s="52"/>
      <c r="M55" s="43"/>
      <c r="N55" s="53"/>
    </row>
    <row r="56" spans="2:14" s="7" customFormat="1" ht="15" customHeight="1" thickBot="1">
      <c r="B56" s="11"/>
      <c r="D56" s="9"/>
      <c r="F56" s="9"/>
      <c r="H56" s="9"/>
      <c r="J56" s="31"/>
      <c r="K56" s="66"/>
      <c r="L56" s="31"/>
      <c r="M56" s="40"/>
      <c r="N56" s="41"/>
    </row>
    <row r="57" spans="2:14" s="7" customFormat="1" ht="21" customHeight="1">
      <c r="B57" s="167" t="s">
        <v>60</v>
      </c>
      <c r="C57" s="168"/>
      <c r="D57" s="168"/>
      <c r="E57" s="168"/>
      <c r="F57" s="169"/>
      <c r="H57" s="9"/>
      <c r="J57" s="31"/>
      <c r="K57" s="66"/>
      <c r="L57" s="31"/>
      <c r="M57" s="40"/>
      <c r="N57" s="41"/>
    </row>
    <row r="58" spans="2:14" s="7" customFormat="1" ht="21" customHeight="1" thickBot="1">
      <c r="B58" s="158" t="s">
        <v>61</v>
      </c>
      <c r="C58" s="159"/>
      <c r="D58" s="159"/>
      <c r="E58" s="159"/>
      <c r="F58" s="160"/>
      <c r="H58" s="9"/>
      <c r="J58" s="31"/>
      <c r="K58" s="66"/>
      <c r="L58" s="31"/>
      <c r="M58" s="40"/>
      <c r="N58" s="41"/>
    </row>
    <row r="59" spans="2:14" s="7" customFormat="1" ht="21" customHeight="1" thickBot="1">
      <c r="B59" s="92"/>
      <c r="C59" s="156" t="s">
        <v>117</v>
      </c>
      <c r="D59" s="157"/>
      <c r="E59" s="156" t="s">
        <v>120</v>
      </c>
      <c r="F59" s="157"/>
      <c r="H59" s="9"/>
      <c r="J59" s="31"/>
      <c r="K59" s="66"/>
      <c r="L59" s="31"/>
      <c r="M59" s="40"/>
      <c r="N59" s="41"/>
    </row>
    <row r="60" spans="2:14" s="7" customFormat="1" ht="21" customHeight="1">
      <c r="B60" s="26" t="s">
        <v>14</v>
      </c>
      <c r="C60" s="99">
        <v>0</v>
      </c>
      <c r="D60" s="25">
        <f>C60/$C$65</f>
        <v>0</v>
      </c>
      <c r="E60" s="99"/>
      <c r="F60" s="25" t="e">
        <f>E60/$E$65</f>
        <v>#DIV/0!</v>
      </c>
      <c r="H60" s="9"/>
      <c r="J60" s="31"/>
      <c r="K60" s="66"/>
      <c r="L60" s="31"/>
      <c r="M60" s="40"/>
      <c r="N60" s="41"/>
    </row>
    <row r="61" spans="2:14" s="7" customFormat="1" ht="21" customHeight="1">
      <c r="B61" s="22" t="s">
        <v>15</v>
      </c>
      <c r="C61" s="96">
        <v>2</v>
      </c>
      <c r="D61" s="20">
        <f>C61/$C$65</f>
        <v>0.06666666666666667</v>
      </c>
      <c r="E61" s="96"/>
      <c r="F61" s="20" t="e">
        <f>E61/$E$65</f>
        <v>#DIV/0!</v>
      </c>
      <c r="H61" s="9"/>
      <c r="J61" s="31"/>
      <c r="K61" s="66"/>
      <c r="L61" s="31"/>
      <c r="M61" s="40"/>
      <c r="N61" s="41"/>
    </row>
    <row r="62" spans="2:14" s="7" customFormat="1" ht="21" customHeight="1">
      <c r="B62" s="22" t="s">
        <v>62</v>
      </c>
      <c r="C62" s="96">
        <v>10</v>
      </c>
      <c r="D62" s="20">
        <f>C62/$C$65</f>
        <v>0.3333333333333333</v>
      </c>
      <c r="E62" s="96"/>
      <c r="F62" s="20" t="e">
        <f>E62/$E$65</f>
        <v>#DIV/0!</v>
      </c>
      <c r="H62" s="9"/>
      <c r="J62" s="31"/>
      <c r="K62" s="66"/>
      <c r="L62" s="31"/>
      <c r="M62" s="40"/>
      <c r="N62" s="41"/>
    </row>
    <row r="63" spans="2:14" s="7" customFormat="1" ht="21" customHeight="1">
      <c r="B63" s="22" t="s">
        <v>17</v>
      </c>
      <c r="C63" s="96">
        <v>9</v>
      </c>
      <c r="D63" s="20">
        <f>C63/$C$65</f>
        <v>0.3</v>
      </c>
      <c r="E63" s="96"/>
      <c r="F63" s="20" t="e">
        <f>E63/$E$65</f>
        <v>#DIV/0!</v>
      </c>
      <c r="H63" s="9"/>
      <c r="J63" s="31"/>
      <c r="K63" s="66"/>
      <c r="L63" s="31"/>
      <c r="M63" s="40"/>
      <c r="N63" s="41"/>
    </row>
    <row r="64" spans="2:14" s="7" customFormat="1" ht="21" customHeight="1" thickBot="1">
      <c r="B64" s="58" t="s">
        <v>57</v>
      </c>
      <c r="C64" s="97">
        <v>9</v>
      </c>
      <c r="D64" s="21">
        <f>C64/$C$65</f>
        <v>0.3</v>
      </c>
      <c r="E64" s="97"/>
      <c r="F64" s="21" t="e">
        <f>E64/$E$65</f>
        <v>#DIV/0!</v>
      </c>
      <c r="H64" s="9"/>
      <c r="J64" s="31"/>
      <c r="K64" s="66"/>
      <c r="L64" s="31"/>
      <c r="M64" s="40"/>
      <c r="N64" s="41"/>
    </row>
    <row r="65" spans="2:14" s="7" customFormat="1" ht="21" customHeight="1" thickBot="1" thickTop="1">
      <c r="B65" s="59" t="s">
        <v>4</v>
      </c>
      <c r="C65" s="98">
        <f>SUM(C60:C64)</f>
        <v>30</v>
      </c>
      <c r="D65" s="49">
        <f>SUM(D60:D64)</f>
        <v>1</v>
      </c>
      <c r="E65" s="98">
        <f>SUM(E60:E64)</f>
        <v>0</v>
      </c>
      <c r="F65" s="49" t="e">
        <f>SUM(F60:F64)</f>
        <v>#DIV/0!</v>
      </c>
      <c r="H65" s="9"/>
      <c r="J65" s="31"/>
      <c r="K65" s="66"/>
      <c r="L65" s="31"/>
      <c r="M65" s="40"/>
      <c r="N65" s="41"/>
    </row>
    <row r="66" spans="2:14" s="7" customFormat="1" ht="15" customHeight="1" thickBot="1">
      <c r="B66" s="11"/>
      <c r="D66" s="9"/>
      <c r="F66" s="9"/>
      <c r="H66" s="9"/>
      <c r="J66" s="31"/>
      <c r="K66" s="66"/>
      <c r="L66" s="31"/>
      <c r="M66" s="72"/>
      <c r="N66" s="41"/>
    </row>
    <row r="67" spans="2:26" s="7" customFormat="1" ht="21" customHeight="1">
      <c r="B67" s="167" t="s">
        <v>63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9"/>
    </row>
    <row r="68" spans="2:26" s="7" customFormat="1" ht="21" customHeight="1" thickBot="1">
      <c r="B68" s="158" t="s">
        <v>64</v>
      </c>
      <c r="C68" s="190"/>
      <c r="D68" s="190"/>
      <c r="E68" s="190"/>
      <c r="F68" s="190"/>
      <c r="G68" s="159"/>
      <c r="H68" s="159"/>
      <c r="I68" s="159"/>
      <c r="J68" s="159"/>
      <c r="K68" s="190"/>
      <c r="L68" s="190"/>
      <c r="M68" s="190"/>
      <c r="N68" s="190"/>
      <c r="O68" s="159"/>
      <c r="P68" s="159"/>
      <c r="Q68" s="159"/>
      <c r="R68" s="159"/>
      <c r="S68" s="190"/>
      <c r="T68" s="190"/>
      <c r="U68" s="190"/>
      <c r="V68" s="190"/>
      <c r="W68" s="159"/>
      <c r="X68" s="159"/>
      <c r="Y68" s="159"/>
      <c r="Z68" s="160"/>
    </row>
    <row r="69" spans="2:26" s="7" customFormat="1" ht="21" customHeight="1" thickBot="1">
      <c r="B69" s="191"/>
      <c r="C69" s="171" t="s">
        <v>14</v>
      </c>
      <c r="D69" s="170"/>
      <c r="E69" s="170"/>
      <c r="F69" s="172"/>
      <c r="G69" s="170" t="s">
        <v>15</v>
      </c>
      <c r="H69" s="170"/>
      <c r="I69" s="170"/>
      <c r="J69" s="170"/>
      <c r="K69" s="171" t="s">
        <v>16</v>
      </c>
      <c r="L69" s="170"/>
      <c r="M69" s="170"/>
      <c r="N69" s="172"/>
      <c r="O69" s="170" t="s">
        <v>17</v>
      </c>
      <c r="P69" s="170"/>
      <c r="Q69" s="170"/>
      <c r="R69" s="170"/>
      <c r="S69" s="171" t="s">
        <v>57</v>
      </c>
      <c r="T69" s="170"/>
      <c r="U69" s="170"/>
      <c r="V69" s="172"/>
      <c r="W69" s="174" t="s">
        <v>4</v>
      </c>
      <c r="X69" s="174"/>
      <c r="Y69" s="174"/>
      <c r="Z69" s="175"/>
    </row>
    <row r="70" spans="2:26" s="7" customFormat="1" ht="21" customHeight="1" thickBot="1">
      <c r="B70" s="192"/>
      <c r="C70" s="176" t="s">
        <v>117</v>
      </c>
      <c r="D70" s="157"/>
      <c r="E70" s="176" t="s">
        <v>120</v>
      </c>
      <c r="F70" s="157"/>
      <c r="G70" s="176" t="s">
        <v>117</v>
      </c>
      <c r="H70" s="157"/>
      <c r="I70" s="176" t="s">
        <v>120</v>
      </c>
      <c r="J70" s="157"/>
      <c r="K70" s="176" t="s">
        <v>117</v>
      </c>
      <c r="L70" s="157"/>
      <c r="M70" s="176" t="s">
        <v>120</v>
      </c>
      <c r="N70" s="157"/>
      <c r="O70" s="176" t="s">
        <v>117</v>
      </c>
      <c r="P70" s="157"/>
      <c r="Q70" s="176" t="s">
        <v>120</v>
      </c>
      <c r="R70" s="157"/>
      <c r="S70" s="176" t="s">
        <v>117</v>
      </c>
      <c r="T70" s="157"/>
      <c r="U70" s="176" t="s">
        <v>120</v>
      </c>
      <c r="V70" s="157"/>
      <c r="W70" s="176" t="s">
        <v>117</v>
      </c>
      <c r="X70" s="157"/>
      <c r="Y70" s="176" t="s">
        <v>120</v>
      </c>
      <c r="Z70" s="157"/>
    </row>
    <row r="71" spans="2:30" s="7" customFormat="1" ht="28.5" customHeight="1">
      <c r="B71" s="22" t="s">
        <v>22</v>
      </c>
      <c r="C71" s="55">
        <v>0</v>
      </c>
      <c r="D71" s="106">
        <f aca="true" t="shared" si="4" ref="D71:D77">C71/W71</f>
        <v>0</v>
      </c>
      <c r="E71" s="55"/>
      <c r="F71" s="106" t="e">
        <f aca="true" t="shared" si="5" ref="F71:F77">E71/Y71</f>
        <v>#DIV/0!</v>
      </c>
      <c r="G71" s="55">
        <v>0</v>
      </c>
      <c r="H71" s="15">
        <f aca="true" t="shared" si="6" ref="H71:H77">G71/W71</f>
        <v>0</v>
      </c>
      <c r="I71" s="55"/>
      <c r="J71" s="15" t="e">
        <f aca="true" t="shared" si="7" ref="J71:J77">I71/Y71</f>
        <v>#DIV/0!</v>
      </c>
      <c r="K71" s="55">
        <v>10</v>
      </c>
      <c r="L71" s="106">
        <f aca="true" t="shared" si="8" ref="L71:L77">K71/W71</f>
        <v>0.3333333333333333</v>
      </c>
      <c r="M71" s="55"/>
      <c r="N71" s="106" t="e">
        <f aca="true" t="shared" si="9" ref="N71:N77">M71/Y71</f>
        <v>#DIV/0!</v>
      </c>
      <c r="O71" s="55">
        <v>20</v>
      </c>
      <c r="P71" s="15">
        <f aca="true" t="shared" si="10" ref="P71:P77">O71/W71</f>
        <v>0.6666666666666666</v>
      </c>
      <c r="Q71" s="55"/>
      <c r="R71" s="15" t="e">
        <f aca="true" t="shared" si="11" ref="R71:R77">Q71/Y71</f>
        <v>#DIV/0!</v>
      </c>
      <c r="S71" s="117">
        <v>0</v>
      </c>
      <c r="T71" s="106">
        <f aca="true" t="shared" si="12" ref="T71:T77">S71/W71</f>
        <v>0</v>
      </c>
      <c r="U71" s="117"/>
      <c r="V71" s="106" t="e">
        <f aca="true" t="shared" si="13" ref="V71:V77">U71/Y71</f>
        <v>#DIV/0!</v>
      </c>
      <c r="W71" s="116">
        <f aca="true" t="shared" si="14" ref="W71:W77">O71+K71+G71+C71+S71</f>
        <v>30</v>
      </c>
      <c r="X71" s="45">
        <f aca="true" t="shared" si="15" ref="X71:X77">D71+H71+L71+P71+T71</f>
        <v>1</v>
      </c>
      <c r="Y71" s="116">
        <f aca="true" t="shared" si="16" ref="Y71:Y77">Q71+M71+I71+E71+U71</f>
        <v>0</v>
      </c>
      <c r="Z71" s="45" t="e">
        <f aca="true" t="shared" si="17" ref="Z71:Z77">F71+J71+N71+R71+V71</f>
        <v>#DIV/0!</v>
      </c>
      <c r="AA71" s="14">
        <f aca="true" t="shared" si="18" ref="AA71:AA77">C71</f>
        <v>0</v>
      </c>
      <c r="AB71" s="14">
        <f aca="true" t="shared" si="19" ref="AB71:AB77">G71</f>
        <v>0</v>
      </c>
      <c r="AC71" s="14">
        <f aca="true" t="shared" si="20" ref="AC71:AC77">K71</f>
        <v>10</v>
      </c>
      <c r="AD71" s="12">
        <f aca="true" t="shared" si="21" ref="AD71:AD77">O71</f>
        <v>20</v>
      </c>
    </row>
    <row r="72" spans="2:30" s="7" customFormat="1" ht="28.5" customHeight="1">
      <c r="B72" s="22" t="s">
        <v>18</v>
      </c>
      <c r="C72" s="55">
        <v>0</v>
      </c>
      <c r="D72" s="106">
        <f t="shared" si="4"/>
        <v>0</v>
      </c>
      <c r="E72" s="55"/>
      <c r="F72" s="106" t="e">
        <f t="shared" si="5"/>
        <v>#DIV/0!</v>
      </c>
      <c r="G72" s="55">
        <v>3</v>
      </c>
      <c r="H72" s="15">
        <f t="shared" si="6"/>
        <v>0.1</v>
      </c>
      <c r="I72" s="55"/>
      <c r="J72" s="15" t="e">
        <f t="shared" si="7"/>
        <v>#DIV/0!</v>
      </c>
      <c r="K72" s="55">
        <v>11</v>
      </c>
      <c r="L72" s="106">
        <f t="shared" si="8"/>
        <v>0.36666666666666664</v>
      </c>
      <c r="M72" s="55"/>
      <c r="N72" s="106" t="e">
        <f t="shared" si="9"/>
        <v>#DIV/0!</v>
      </c>
      <c r="O72" s="55">
        <v>16</v>
      </c>
      <c r="P72" s="15">
        <f t="shared" si="10"/>
        <v>0.5333333333333333</v>
      </c>
      <c r="Q72" s="55"/>
      <c r="R72" s="15" t="e">
        <f t="shared" si="11"/>
        <v>#DIV/0!</v>
      </c>
      <c r="S72" s="70">
        <v>0</v>
      </c>
      <c r="T72" s="106">
        <f t="shared" si="12"/>
        <v>0</v>
      </c>
      <c r="U72" s="70"/>
      <c r="V72" s="106" t="e">
        <f t="shared" si="13"/>
        <v>#DIV/0!</v>
      </c>
      <c r="W72" s="69">
        <f t="shared" si="14"/>
        <v>30</v>
      </c>
      <c r="X72" s="45">
        <f t="shared" si="15"/>
        <v>1</v>
      </c>
      <c r="Y72" s="69">
        <f t="shared" si="16"/>
        <v>0</v>
      </c>
      <c r="Z72" s="45" t="e">
        <f t="shared" si="17"/>
        <v>#DIV/0!</v>
      </c>
      <c r="AA72" s="14">
        <f t="shared" si="18"/>
        <v>0</v>
      </c>
      <c r="AB72" s="14">
        <f t="shared" si="19"/>
        <v>3</v>
      </c>
      <c r="AC72" s="14">
        <f t="shared" si="20"/>
        <v>11</v>
      </c>
      <c r="AD72" s="12">
        <f t="shared" si="21"/>
        <v>16</v>
      </c>
    </row>
    <row r="73" spans="2:30" s="7" customFormat="1" ht="28.5" customHeight="1">
      <c r="B73" s="22" t="s">
        <v>19</v>
      </c>
      <c r="C73" s="55">
        <v>0</v>
      </c>
      <c r="D73" s="106">
        <f t="shared" si="4"/>
        <v>0</v>
      </c>
      <c r="E73" s="55"/>
      <c r="F73" s="106" t="e">
        <f t="shared" si="5"/>
        <v>#DIV/0!</v>
      </c>
      <c r="G73" s="55">
        <v>1</v>
      </c>
      <c r="H73" s="15">
        <f t="shared" si="6"/>
        <v>0.03333333333333333</v>
      </c>
      <c r="I73" s="55"/>
      <c r="J73" s="15" t="e">
        <f t="shared" si="7"/>
        <v>#DIV/0!</v>
      </c>
      <c r="K73" s="55">
        <v>13</v>
      </c>
      <c r="L73" s="106">
        <f t="shared" si="8"/>
        <v>0.43333333333333335</v>
      </c>
      <c r="M73" s="55"/>
      <c r="N73" s="106" t="e">
        <f t="shared" si="9"/>
        <v>#DIV/0!</v>
      </c>
      <c r="O73" s="55">
        <v>16</v>
      </c>
      <c r="P73" s="15">
        <f t="shared" si="10"/>
        <v>0.5333333333333333</v>
      </c>
      <c r="Q73" s="55"/>
      <c r="R73" s="15" t="e">
        <f t="shared" si="11"/>
        <v>#DIV/0!</v>
      </c>
      <c r="S73" s="70">
        <v>0</v>
      </c>
      <c r="T73" s="106">
        <f t="shared" si="12"/>
        <v>0</v>
      </c>
      <c r="U73" s="70"/>
      <c r="V73" s="106" t="e">
        <f t="shared" si="13"/>
        <v>#DIV/0!</v>
      </c>
      <c r="W73" s="69">
        <f t="shared" si="14"/>
        <v>30</v>
      </c>
      <c r="X73" s="45">
        <f t="shared" si="15"/>
        <v>1</v>
      </c>
      <c r="Y73" s="69">
        <f t="shared" si="16"/>
        <v>0</v>
      </c>
      <c r="Z73" s="45" t="e">
        <f t="shared" si="17"/>
        <v>#DIV/0!</v>
      </c>
      <c r="AA73" s="14">
        <f t="shared" si="18"/>
        <v>0</v>
      </c>
      <c r="AB73" s="14">
        <f t="shared" si="19"/>
        <v>1</v>
      </c>
      <c r="AC73" s="14">
        <f t="shared" si="20"/>
        <v>13</v>
      </c>
      <c r="AD73" s="12">
        <f t="shared" si="21"/>
        <v>16</v>
      </c>
    </row>
    <row r="74" spans="2:30" s="7" customFormat="1" ht="28.5" customHeight="1">
      <c r="B74" s="22" t="s">
        <v>65</v>
      </c>
      <c r="C74" s="55">
        <v>0</v>
      </c>
      <c r="D74" s="106">
        <f t="shared" si="4"/>
        <v>0</v>
      </c>
      <c r="E74" s="55"/>
      <c r="F74" s="106" t="e">
        <f t="shared" si="5"/>
        <v>#DIV/0!</v>
      </c>
      <c r="G74" s="55">
        <v>3</v>
      </c>
      <c r="H74" s="15">
        <f t="shared" si="6"/>
        <v>0.1</v>
      </c>
      <c r="I74" s="55"/>
      <c r="J74" s="15" t="e">
        <f t="shared" si="7"/>
        <v>#DIV/0!</v>
      </c>
      <c r="K74" s="55">
        <v>13</v>
      </c>
      <c r="L74" s="106">
        <f t="shared" si="8"/>
        <v>0.43333333333333335</v>
      </c>
      <c r="M74" s="55"/>
      <c r="N74" s="106" t="e">
        <f t="shared" si="9"/>
        <v>#DIV/0!</v>
      </c>
      <c r="O74" s="55">
        <v>14</v>
      </c>
      <c r="P74" s="15">
        <f t="shared" si="10"/>
        <v>0.4666666666666667</v>
      </c>
      <c r="Q74" s="55"/>
      <c r="R74" s="15" t="e">
        <f t="shared" si="11"/>
        <v>#DIV/0!</v>
      </c>
      <c r="S74" s="70">
        <v>0</v>
      </c>
      <c r="T74" s="106">
        <f t="shared" si="12"/>
        <v>0</v>
      </c>
      <c r="U74" s="70"/>
      <c r="V74" s="106" t="e">
        <f t="shared" si="13"/>
        <v>#DIV/0!</v>
      </c>
      <c r="W74" s="69">
        <f t="shared" si="14"/>
        <v>30</v>
      </c>
      <c r="X74" s="45">
        <f t="shared" si="15"/>
        <v>1</v>
      </c>
      <c r="Y74" s="69">
        <f t="shared" si="16"/>
        <v>0</v>
      </c>
      <c r="Z74" s="45" t="e">
        <f t="shared" si="17"/>
        <v>#DIV/0!</v>
      </c>
      <c r="AA74" s="14">
        <f t="shared" si="18"/>
        <v>0</v>
      </c>
      <c r="AB74" s="14">
        <f t="shared" si="19"/>
        <v>3</v>
      </c>
      <c r="AC74" s="14">
        <f t="shared" si="20"/>
        <v>13</v>
      </c>
      <c r="AD74" s="12">
        <f t="shared" si="21"/>
        <v>14</v>
      </c>
    </row>
    <row r="75" spans="2:30" s="7" customFormat="1" ht="28.5" customHeight="1">
      <c r="B75" s="22" t="s">
        <v>66</v>
      </c>
      <c r="C75" s="55">
        <v>0</v>
      </c>
      <c r="D75" s="106">
        <f t="shared" si="4"/>
        <v>0</v>
      </c>
      <c r="E75" s="55"/>
      <c r="F75" s="106" t="e">
        <f t="shared" si="5"/>
        <v>#DIV/0!</v>
      </c>
      <c r="G75" s="55">
        <v>4</v>
      </c>
      <c r="H75" s="15">
        <f t="shared" si="6"/>
        <v>0.13333333333333333</v>
      </c>
      <c r="I75" s="55"/>
      <c r="J75" s="15" t="e">
        <f t="shared" si="7"/>
        <v>#DIV/0!</v>
      </c>
      <c r="K75" s="55">
        <v>13</v>
      </c>
      <c r="L75" s="106">
        <f t="shared" si="8"/>
        <v>0.43333333333333335</v>
      </c>
      <c r="M75" s="55"/>
      <c r="N75" s="106" t="e">
        <f t="shared" si="9"/>
        <v>#DIV/0!</v>
      </c>
      <c r="O75" s="55">
        <v>13</v>
      </c>
      <c r="P75" s="15">
        <f t="shared" si="10"/>
        <v>0.43333333333333335</v>
      </c>
      <c r="Q75" s="55"/>
      <c r="R75" s="15" t="e">
        <f t="shared" si="11"/>
        <v>#DIV/0!</v>
      </c>
      <c r="S75" s="70">
        <v>0</v>
      </c>
      <c r="T75" s="106">
        <f t="shared" si="12"/>
        <v>0</v>
      </c>
      <c r="U75" s="70"/>
      <c r="V75" s="106" t="e">
        <f t="shared" si="13"/>
        <v>#DIV/0!</v>
      </c>
      <c r="W75" s="69">
        <f t="shared" si="14"/>
        <v>30</v>
      </c>
      <c r="X75" s="45">
        <f t="shared" si="15"/>
        <v>1</v>
      </c>
      <c r="Y75" s="69">
        <f t="shared" si="16"/>
        <v>0</v>
      </c>
      <c r="Z75" s="45" t="e">
        <f t="shared" si="17"/>
        <v>#DIV/0!</v>
      </c>
      <c r="AA75" s="14">
        <f t="shared" si="18"/>
        <v>0</v>
      </c>
      <c r="AB75" s="14">
        <f t="shared" si="19"/>
        <v>4</v>
      </c>
      <c r="AC75" s="14">
        <f t="shared" si="20"/>
        <v>13</v>
      </c>
      <c r="AD75" s="12">
        <f t="shared" si="21"/>
        <v>13</v>
      </c>
    </row>
    <row r="76" spans="2:30" s="7" customFormat="1" ht="28.5" customHeight="1">
      <c r="B76" s="22" t="s">
        <v>67</v>
      </c>
      <c r="C76" s="55">
        <v>1</v>
      </c>
      <c r="D76" s="106">
        <f t="shared" si="4"/>
        <v>0.03333333333333333</v>
      </c>
      <c r="E76" s="55"/>
      <c r="F76" s="106" t="e">
        <f t="shared" si="5"/>
        <v>#DIV/0!</v>
      </c>
      <c r="G76" s="55">
        <v>8</v>
      </c>
      <c r="H76" s="15">
        <f t="shared" si="6"/>
        <v>0.26666666666666666</v>
      </c>
      <c r="I76" s="55"/>
      <c r="J76" s="15" t="e">
        <f t="shared" si="7"/>
        <v>#DIV/0!</v>
      </c>
      <c r="K76" s="55">
        <v>12</v>
      </c>
      <c r="L76" s="106">
        <f t="shared" si="8"/>
        <v>0.4</v>
      </c>
      <c r="M76" s="55"/>
      <c r="N76" s="106" t="e">
        <f t="shared" si="9"/>
        <v>#DIV/0!</v>
      </c>
      <c r="O76" s="55">
        <v>9</v>
      </c>
      <c r="P76" s="15">
        <f t="shared" si="10"/>
        <v>0.3</v>
      </c>
      <c r="Q76" s="55"/>
      <c r="R76" s="15" t="e">
        <f t="shared" si="11"/>
        <v>#DIV/0!</v>
      </c>
      <c r="S76" s="70">
        <v>0</v>
      </c>
      <c r="T76" s="106">
        <f t="shared" si="12"/>
        <v>0</v>
      </c>
      <c r="U76" s="70"/>
      <c r="V76" s="106" t="e">
        <f t="shared" si="13"/>
        <v>#DIV/0!</v>
      </c>
      <c r="W76" s="69">
        <f t="shared" si="14"/>
        <v>30</v>
      </c>
      <c r="X76" s="45">
        <f t="shared" si="15"/>
        <v>1</v>
      </c>
      <c r="Y76" s="69">
        <f t="shared" si="16"/>
        <v>0</v>
      </c>
      <c r="Z76" s="45" t="e">
        <f t="shared" si="17"/>
        <v>#DIV/0!</v>
      </c>
      <c r="AA76" s="13">
        <f t="shared" si="18"/>
        <v>1</v>
      </c>
      <c r="AB76" s="13">
        <f t="shared" si="19"/>
        <v>8</v>
      </c>
      <c r="AC76" s="13">
        <f t="shared" si="20"/>
        <v>12</v>
      </c>
      <c r="AD76" s="12">
        <f t="shared" si="21"/>
        <v>9</v>
      </c>
    </row>
    <row r="77" spans="2:30" s="7" customFormat="1" ht="28.5" customHeight="1" thickBot="1">
      <c r="B77" s="102" t="s">
        <v>72</v>
      </c>
      <c r="C77" s="101">
        <v>0</v>
      </c>
      <c r="D77" s="107">
        <f t="shared" si="4"/>
        <v>0</v>
      </c>
      <c r="E77" s="101"/>
      <c r="F77" s="107" t="e">
        <f t="shared" si="5"/>
        <v>#DIV/0!</v>
      </c>
      <c r="G77" s="101">
        <v>11</v>
      </c>
      <c r="H77" s="88">
        <f t="shared" si="6"/>
        <v>0.36666666666666664</v>
      </c>
      <c r="I77" s="101"/>
      <c r="J77" s="88" t="e">
        <f t="shared" si="7"/>
        <v>#DIV/0!</v>
      </c>
      <c r="K77" s="101">
        <v>11</v>
      </c>
      <c r="L77" s="107">
        <f t="shared" si="8"/>
        <v>0.36666666666666664</v>
      </c>
      <c r="M77" s="101"/>
      <c r="N77" s="107" t="e">
        <f t="shared" si="9"/>
        <v>#DIV/0!</v>
      </c>
      <c r="O77" s="101">
        <v>8</v>
      </c>
      <c r="P77" s="88">
        <f t="shared" si="10"/>
        <v>0.26666666666666666</v>
      </c>
      <c r="Q77" s="101"/>
      <c r="R77" s="88" t="e">
        <f t="shared" si="11"/>
        <v>#DIV/0!</v>
      </c>
      <c r="S77" s="118">
        <v>0</v>
      </c>
      <c r="T77" s="107">
        <f t="shared" si="12"/>
        <v>0</v>
      </c>
      <c r="U77" s="118"/>
      <c r="V77" s="107" t="e">
        <f t="shared" si="13"/>
        <v>#DIV/0!</v>
      </c>
      <c r="W77" s="78">
        <f t="shared" si="14"/>
        <v>30</v>
      </c>
      <c r="X77" s="46">
        <f t="shared" si="15"/>
        <v>1</v>
      </c>
      <c r="Y77" s="78">
        <f t="shared" si="16"/>
        <v>0</v>
      </c>
      <c r="Z77" s="46" t="e">
        <f t="shared" si="17"/>
        <v>#DIV/0!</v>
      </c>
      <c r="AA77" s="13">
        <f t="shared" si="18"/>
        <v>0</v>
      </c>
      <c r="AB77" s="13">
        <f t="shared" si="19"/>
        <v>11</v>
      </c>
      <c r="AC77" s="13">
        <f t="shared" si="20"/>
        <v>11</v>
      </c>
      <c r="AD77" s="12">
        <f t="shared" si="21"/>
        <v>8</v>
      </c>
    </row>
    <row r="78" spans="2:20" s="17" customFormat="1" ht="18" customHeight="1" thickBot="1">
      <c r="B78" s="73"/>
      <c r="C78" s="16"/>
      <c r="D78" s="15"/>
      <c r="E78" s="16"/>
      <c r="F78" s="15"/>
      <c r="G78" s="16"/>
      <c r="H78" s="15"/>
      <c r="I78" s="16"/>
      <c r="J78" s="15"/>
      <c r="K78" s="68"/>
      <c r="L78" s="15"/>
      <c r="M78" s="74"/>
      <c r="N78" s="75"/>
      <c r="O78" s="73"/>
      <c r="P78" s="76"/>
      <c r="Q78" s="76"/>
      <c r="R78" s="76"/>
      <c r="S78" s="76"/>
      <c r="T78" s="77"/>
    </row>
    <row r="79" spans="2:26" s="7" customFormat="1" ht="21" customHeight="1">
      <c r="B79" s="167" t="s">
        <v>68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9"/>
    </row>
    <row r="80" spans="2:26" s="7" customFormat="1" ht="21" customHeight="1" thickBot="1">
      <c r="B80" s="158" t="s">
        <v>69</v>
      </c>
      <c r="C80" s="190"/>
      <c r="D80" s="190"/>
      <c r="E80" s="190"/>
      <c r="F80" s="190"/>
      <c r="G80" s="159"/>
      <c r="H80" s="159"/>
      <c r="I80" s="159"/>
      <c r="J80" s="159"/>
      <c r="K80" s="190"/>
      <c r="L80" s="190"/>
      <c r="M80" s="190"/>
      <c r="N80" s="190"/>
      <c r="O80" s="159"/>
      <c r="P80" s="159"/>
      <c r="Q80" s="159"/>
      <c r="R80" s="159"/>
      <c r="S80" s="190"/>
      <c r="T80" s="190"/>
      <c r="U80" s="190"/>
      <c r="V80" s="190"/>
      <c r="W80" s="159"/>
      <c r="X80" s="159"/>
      <c r="Y80" s="159"/>
      <c r="Z80" s="160"/>
    </row>
    <row r="81" spans="2:26" s="7" customFormat="1" ht="21" customHeight="1" thickBot="1">
      <c r="B81" s="191"/>
      <c r="C81" s="171" t="s">
        <v>14</v>
      </c>
      <c r="D81" s="170"/>
      <c r="E81" s="170"/>
      <c r="F81" s="172"/>
      <c r="G81" s="170" t="s">
        <v>15</v>
      </c>
      <c r="H81" s="170"/>
      <c r="I81" s="170"/>
      <c r="J81" s="170"/>
      <c r="K81" s="171" t="s">
        <v>16</v>
      </c>
      <c r="L81" s="170"/>
      <c r="M81" s="170"/>
      <c r="N81" s="172"/>
      <c r="O81" s="170" t="s">
        <v>17</v>
      </c>
      <c r="P81" s="170"/>
      <c r="Q81" s="170"/>
      <c r="R81" s="170"/>
      <c r="S81" s="171" t="s">
        <v>57</v>
      </c>
      <c r="T81" s="170"/>
      <c r="U81" s="170"/>
      <c r="V81" s="172"/>
      <c r="W81" s="174" t="s">
        <v>4</v>
      </c>
      <c r="X81" s="174"/>
      <c r="Y81" s="174"/>
      <c r="Z81" s="175"/>
    </row>
    <row r="82" spans="2:26" s="7" customFormat="1" ht="21" customHeight="1" thickBot="1">
      <c r="B82" s="192"/>
      <c r="C82" s="176" t="s">
        <v>117</v>
      </c>
      <c r="D82" s="157"/>
      <c r="E82" s="176" t="s">
        <v>120</v>
      </c>
      <c r="F82" s="157"/>
      <c r="G82" s="176" t="s">
        <v>117</v>
      </c>
      <c r="H82" s="157"/>
      <c r="I82" s="176" t="s">
        <v>120</v>
      </c>
      <c r="J82" s="157"/>
      <c r="K82" s="176" t="s">
        <v>117</v>
      </c>
      <c r="L82" s="157"/>
      <c r="M82" s="176" t="s">
        <v>120</v>
      </c>
      <c r="N82" s="157"/>
      <c r="O82" s="176" t="s">
        <v>117</v>
      </c>
      <c r="P82" s="157"/>
      <c r="Q82" s="176" t="s">
        <v>120</v>
      </c>
      <c r="R82" s="157"/>
      <c r="S82" s="176" t="s">
        <v>117</v>
      </c>
      <c r="T82" s="157"/>
      <c r="U82" s="176" t="s">
        <v>120</v>
      </c>
      <c r="V82" s="157"/>
      <c r="W82" s="176" t="s">
        <v>117</v>
      </c>
      <c r="X82" s="157"/>
      <c r="Y82" s="176" t="s">
        <v>120</v>
      </c>
      <c r="Z82" s="157"/>
    </row>
    <row r="83" spans="2:30" s="7" customFormat="1" ht="28.5" customHeight="1">
      <c r="B83" s="22" t="s">
        <v>70</v>
      </c>
      <c r="C83" s="55">
        <v>0</v>
      </c>
      <c r="D83" s="106">
        <f>C83/$W$83</f>
        <v>0</v>
      </c>
      <c r="E83" s="55"/>
      <c r="F83" s="106" t="e">
        <f>E83/$Y$83</f>
        <v>#DIV/0!</v>
      </c>
      <c r="G83" s="55">
        <v>0</v>
      </c>
      <c r="H83" s="106">
        <f>G83/$W$83</f>
        <v>0</v>
      </c>
      <c r="I83" s="55"/>
      <c r="J83" s="106" t="e">
        <f>I83/$Y$83</f>
        <v>#DIV/0!</v>
      </c>
      <c r="K83" s="55">
        <v>14</v>
      </c>
      <c r="L83" s="106">
        <f>K83/$W$83</f>
        <v>0.4666666666666667</v>
      </c>
      <c r="M83" s="55"/>
      <c r="N83" s="106" t="e">
        <f>M83/$Y$83</f>
        <v>#DIV/0!</v>
      </c>
      <c r="O83" s="55">
        <v>16</v>
      </c>
      <c r="P83" s="106">
        <f>O83/$W$83</f>
        <v>0.5333333333333333</v>
      </c>
      <c r="Q83" s="55"/>
      <c r="R83" s="106" t="e">
        <f>Q83/$Y$83</f>
        <v>#DIV/0!</v>
      </c>
      <c r="S83" s="55">
        <v>0</v>
      </c>
      <c r="T83" s="106">
        <f>S83/$W$83</f>
        <v>0</v>
      </c>
      <c r="U83" s="55"/>
      <c r="V83" s="106" t="e">
        <f>U83/$Y$83</f>
        <v>#DIV/0!</v>
      </c>
      <c r="W83" s="116">
        <f>O83+K83+G83+C83+S83</f>
        <v>30</v>
      </c>
      <c r="X83" s="45">
        <f>D83+H83+L83+P83+T83</f>
        <v>1</v>
      </c>
      <c r="Y83" s="116">
        <f>Q83+M83+I83+E83+U83</f>
        <v>0</v>
      </c>
      <c r="Z83" s="45" t="e">
        <f>F83+J83+N83+R83+V83</f>
        <v>#DIV/0!</v>
      </c>
      <c r="AA83" s="13"/>
      <c r="AB83" s="13"/>
      <c r="AC83" s="13"/>
      <c r="AD83" s="12"/>
    </row>
    <row r="84" spans="2:30" s="7" customFormat="1" ht="28.5" customHeight="1">
      <c r="B84" s="22" t="s">
        <v>21</v>
      </c>
      <c r="C84" s="55">
        <v>0</v>
      </c>
      <c r="D84" s="106">
        <f>C84/$W$83</f>
        <v>0</v>
      </c>
      <c r="E84" s="55"/>
      <c r="F84" s="106" t="e">
        <f>E84/$Y$84</f>
        <v>#DIV/0!</v>
      </c>
      <c r="G84" s="55">
        <v>0</v>
      </c>
      <c r="H84" s="106">
        <f>G84/$W$83</f>
        <v>0</v>
      </c>
      <c r="I84" s="55"/>
      <c r="J84" s="106" t="e">
        <f>I84/$Y$84</f>
        <v>#DIV/0!</v>
      </c>
      <c r="K84" s="55">
        <v>14</v>
      </c>
      <c r="L84" s="106">
        <f>K84/$W$83</f>
        <v>0.4666666666666667</v>
      </c>
      <c r="M84" s="55"/>
      <c r="N84" s="106" t="e">
        <f>M84/$Y$84</f>
        <v>#DIV/0!</v>
      </c>
      <c r="O84" s="55">
        <v>15</v>
      </c>
      <c r="P84" s="106">
        <f>O84/$W$83</f>
        <v>0.5</v>
      </c>
      <c r="Q84" s="55"/>
      <c r="R84" s="106" t="e">
        <f>Q84/$Y$84</f>
        <v>#DIV/0!</v>
      </c>
      <c r="S84" s="55">
        <v>1</v>
      </c>
      <c r="T84" s="106">
        <f>S84/$W$83</f>
        <v>0.03333333333333333</v>
      </c>
      <c r="U84" s="55"/>
      <c r="V84" s="106" t="e">
        <f>U84/$Y$84</f>
        <v>#DIV/0!</v>
      </c>
      <c r="W84" s="69">
        <f>O84+K84+G84+C84+S84</f>
        <v>30</v>
      </c>
      <c r="X84" s="45">
        <f>D84+H84+L84+P84+T84</f>
        <v>1</v>
      </c>
      <c r="Y84" s="69">
        <f>Q84+M84+I84+E84+U84</f>
        <v>0</v>
      </c>
      <c r="Z84" s="45" t="e">
        <f>F84+J84+N84+R84+V84</f>
        <v>#DIV/0!</v>
      </c>
      <c r="AA84" s="13"/>
      <c r="AB84" s="13"/>
      <c r="AC84" s="13"/>
      <c r="AD84" s="12"/>
    </row>
    <row r="85" spans="2:30" s="7" customFormat="1" ht="28.5" customHeight="1" thickBot="1">
      <c r="B85" s="102" t="s">
        <v>71</v>
      </c>
      <c r="C85" s="101">
        <v>0</v>
      </c>
      <c r="D85" s="107">
        <f>C85/$W$83</f>
        <v>0</v>
      </c>
      <c r="E85" s="101"/>
      <c r="F85" s="107" t="e">
        <f>E85/$Y$85</f>
        <v>#DIV/0!</v>
      </c>
      <c r="G85" s="101">
        <v>0</v>
      </c>
      <c r="H85" s="107">
        <f>G85/$W$83</f>
        <v>0</v>
      </c>
      <c r="I85" s="101"/>
      <c r="J85" s="107" t="e">
        <f>I85/$Y$85</f>
        <v>#DIV/0!</v>
      </c>
      <c r="K85" s="101">
        <v>11</v>
      </c>
      <c r="L85" s="107">
        <f>K85/$W$83</f>
        <v>0.36666666666666664</v>
      </c>
      <c r="M85" s="101"/>
      <c r="N85" s="107" t="e">
        <f>M85/$Y$85</f>
        <v>#DIV/0!</v>
      </c>
      <c r="O85" s="101">
        <v>18</v>
      </c>
      <c r="P85" s="107">
        <f>O85/$W$83</f>
        <v>0.6</v>
      </c>
      <c r="Q85" s="101"/>
      <c r="R85" s="107" t="e">
        <f>Q85/$Y$85</f>
        <v>#DIV/0!</v>
      </c>
      <c r="S85" s="101">
        <v>1</v>
      </c>
      <c r="T85" s="107">
        <f>S85/$W$83</f>
        <v>0.03333333333333333</v>
      </c>
      <c r="U85" s="101"/>
      <c r="V85" s="107" t="e">
        <f>U85/$Y$85</f>
        <v>#DIV/0!</v>
      </c>
      <c r="W85" s="78">
        <f>O85+K85+G85+C85+S85</f>
        <v>30</v>
      </c>
      <c r="X85" s="46">
        <f>D85+H85+L85+P85+T85</f>
        <v>0.9999999999999999</v>
      </c>
      <c r="Y85" s="78">
        <f>Q85+M85+I85+E85+U85</f>
        <v>0</v>
      </c>
      <c r="Z85" s="46" t="e">
        <f>F85+J85+N85+R85+V85</f>
        <v>#DIV/0!</v>
      </c>
      <c r="AA85" s="13"/>
      <c r="AB85" s="13"/>
      <c r="AC85" s="13"/>
      <c r="AD85" s="12"/>
    </row>
    <row r="86" spans="2:14" s="7" customFormat="1" ht="15" customHeight="1" thickBot="1">
      <c r="B86" s="11"/>
      <c r="D86" s="9"/>
      <c r="F86" s="9"/>
      <c r="H86" s="9"/>
      <c r="J86" s="31"/>
      <c r="K86" s="66"/>
      <c r="L86" s="31"/>
      <c r="M86" s="72"/>
      <c r="N86" s="41"/>
    </row>
    <row r="87" spans="2:26" s="7" customFormat="1" ht="21" customHeight="1">
      <c r="B87" s="167" t="s">
        <v>23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9"/>
    </row>
    <row r="88" spans="2:26" s="7" customFormat="1" ht="21" customHeight="1" thickBot="1">
      <c r="B88" s="158" t="s">
        <v>30</v>
      </c>
      <c r="C88" s="190"/>
      <c r="D88" s="190"/>
      <c r="E88" s="190"/>
      <c r="F88" s="190"/>
      <c r="G88" s="159"/>
      <c r="H88" s="159"/>
      <c r="I88" s="159"/>
      <c r="J88" s="159"/>
      <c r="K88" s="190"/>
      <c r="L88" s="190"/>
      <c r="M88" s="190"/>
      <c r="N88" s="190"/>
      <c r="O88" s="159"/>
      <c r="P88" s="159"/>
      <c r="Q88" s="159"/>
      <c r="R88" s="159"/>
      <c r="S88" s="190"/>
      <c r="T88" s="190"/>
      <c r="U88" s="190"/>
      <c r="V88" s="190"/>
      <c r="W88" s="159"/>
      <c r="X88" s="159"/>
      <c r="Y88" s="159"/>
      <c r="Z88" s="160"/>
    </row>
    <row r="89" spans="2:26" s="7" customFormat="1" ht="21" customHeight="1" thickBot="1">
      <c r="B89" s="191"/>
      <c r="C89" s="171" t="s">
        <v>14</v>
      </c>
      <c r="D89" s="170"/>
      <c r="E89" s="170"/>
      <c r="F89" s="172"/>
      <c r="G89" s="170" t="s">
        <v>15</v>
      </c>
      <c r="H89" s="170"/>
      <c r="I89" s="170"/>
      <c r="J89" s="170"/>
      <c r="K89" s="171" t="s">
        <v>16</v>
      </c>
      <c r="L89" s="170"/>
      <c r="M89" s="170"/>
      <c r="N89" s="172"/>
      <c r="O89" s="170" t="s">
        <v>17</v>
      </c>
      <c r="P89" s="170"/>
      <c r="Q89" s="170"/>
      <c r="R89" s="170"/>
      <c r="S89" s="171" t="s">
        <v>57</v>
      </c>
      <c r="T89" s="170"/>
      <c r="U89" s="170"/>
      <c r="V89" s="172"/>
      <c r="W89" s="174" t="s">
        <v>4</v>
      </c>
      <c r="X89" s="174"/>
      <c r="Y89" s="174"/>
      <c r="Z89" s="175"/>
    </row>
    <row r="90" spans="2:26" s="7" customFormat="1" ht="21" customHeight="1" thickBot="1">
      <c r="B90" s="192"/>
      <c r="C90" s="176" t="s">
        <v>117</v>
      </c>
      <c r="D90" s="157"/>
      <c r="E90" s="176" t="s">
        <v>120</v>
      </c>
      <c r="F90" s="157"/>
      <c r="G90" s="176" t="s">
        <v>117</v>
      </c>
      <c r="H90" s="157"/>
      <c r="I90" s="176" t="s">
        <v>120</v>
      </c>
      <c r="J90" s="157"/>
      <c r="K90" s="176" t="s">
        <v>117</v>
      </c>
      <c r="L90" s="157"/>
      <c r="M90" s="176" t="s">
        <v>120</v>
      </c>
      <c r="N90" s="157"/>
      <c r="O90" s="176" t="s">
        <v>117</v>
      </c>
      <c r="P90" s="157"/>
      <c r="Q90" s="176" t="s">
        <v>120</v>
      </c>
      <c r="R90" s="157"/>
      <c r="S90" s="176" t="s">
        <v>117</v>
      </c>
      <c r="T90" s="157"/>
      <c r="U90" s="176" t="s">
        <v>120</v>
      </c>
      <c r="V90" s="157"/>
      <c r="W90" s="176" t="s">
        <v>117</v>
      </c>
      <c r="X90" s="157"/>
      <c r="Y90" s="176" t="s">
        <v>120</v>
      </c>
      <c r="Z90" s="157"/>
    </row>
    <row r="91" spans="2:26" s="7" customFormat="1" ht="28.5" customHeight="1" thickBot="1">
      <c r="B91" s="102" t="s">
        <v>24</v>
      </c>
      <c r="C91" s="110">
        <v>0</v>
      </c>
      <c r="D91" s="61">
        <f>C91/W91</f>
        <v>0</v>
      </c>
      <c r="E91" s="60"/>
      <c r="F91" s="111" t="e">
        <f>E91/Y91</f>
        <v>#DIV/0!</v>
      </c>
      <c r="G91" s="105">
        <v>1</v>
      </c>
      <c r="H91" s="61">
        <f>G91/W91</f>
        <v>0.03333333333333333</v>
      </c>
      <c r="I91" s="60"/>
      <c r="J91" s="42" t="e">
        <f>I91/Y91</f>
        <v>#DIV/0!</v>
      </c>
      <c r="K91" s="110">
        <v>13</v>
      </c>
      <c r="L91" s="61">
        <f>K91/W91</f>
        <v>0.43333333333333335</v>
      </c>
      <c r="M91" s="60"/>
      <c r="N91" s="111" t="e">
        <f>M91/Y91</f>
        <v>#DIV/0!</v>
      </c>
      <c r="O91" s="105">
        <v>16</v>
      </c>
      <c r="P91" s="61">
        <f>O91/W91</f>
        <v>0.5333333333333333</v>
      </c>
      <c r="Q91" s="60"/>
      <c r="R91" s="42" t="e">
        <f>Q91/Y91</f>
        <v>#DIV/0!</v>
      </c>
      <c r="S91" s="112">
        <v>0</v>
      </c>
      <c r="T91" s="42">
        <f>S91/W91</f>
        <v>0</v>
      </c>
      <c r="U91" s="119"/>
      <c r="V91" s="111" t="e">
        <f>U91/Y91</f>
        <v>#DIV/0!</v>
      </c>
      <c r="W91" s="113">
        <f>C91+G91+K91+O91+S91</f>
        <v>30</v>
      </c>
      <c r="X91" s="115">
        <f>D91+H91+L91+P91+T91</f>
        <v>1</v>
      </c>
      <c r="Y91" s="120">
        <f>E91+I91+M91+Q91+U91</f>
        <v>0</v>
      </c>
      <c r="Z91" s="44" t="e">
        <f>F91+J91+N91+R91+V91</f>
        <v>#DIV/0!</v>
      </c>
    </row>
    <row r="92" spans="2:14" s="7" customFormat="1" ht="15" customHeight="1">
      <c r="B92" s="11"/>
      <c r="D92" s="9"/>
      <c r="F92" s="9"/>
      <c r="H92" s="9"/>
      <c r="J92" s="31"/>
      <c r="K92" s="66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6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6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6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6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6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6"/>
      <c r="L481" s="31"/>
      <c r="M481" s="40"/>
      <c r="N481" s="41"/>
    </row>
    <row r="482" spans="2:14" s="7" customFormat="1" ht="15" customHeight="1">
      <c r="B482" s="11"/>
      <c r="D482" s="9"/>
      <c r="F482" s="9"/>
      <c r="H482" s="9"/>
      <c r="J482" s="31"/>
      <c r="K482" s="66"/>
      <c r="L482" s="31"/>
      <c r="M482" s="40"/>
      <c r="N482" s="41"/>
    </row>
  </sheetData>
  <sheetProtection/>
  <mergeCells count="87">
    <mergeCell ref="C40:D40"/>
    <mergeCell ref="C8:D8"/>
    <mergeCell ref="E8:F8"/>
    <mergeCell ref="E40:F40"/>
    <mergeCell ref="W90:X90"/>
    <mergeCell ref="Y90:Z90"/>
    <mergeCell ref="C7:D7"/>
    <mergeCell ref="B50:F50"/>
    <mergeCell ref="B11:F11"/>
    <mergeCell ref="B38:F38"/>
    <mergeCell ref="B39:F39"/>
    <mergeCell ref="B49:F49"/>
    <mergeCell ref="C12:D12"/>
    <mergeCell ref="E12:F12"/>
    <mergeCell ref="M90:N90"/>
    <mergeCell ref="S90:T90"/>
    <mergeCell ref="U90:V90"/>
    <mergeCell ref="Q90:R90"/>
    <mergeCell ref="B2:F2"/>
    <mergeCell ref="B3:F3"/>
    <mergeCell ref="B5:F5"/>
    <mergeCell ref="B10:F10"/>
    <mergeCell ref="B7:B8"/>
    <mergeCell ref="E7:F7"/>
    <mergeCell ref="Y82:Z82"/>
    <mergeCell ref="B89:B90"/>
    <mergeCell ref="C89:F89"/>
    <mergeCell ref="G89:J89"/>
    <mergeCell ref="K89:N89"/>
    <mergeCell ref="O89:R89"/>
    <mergeCell ref="S89:V89"/>
    <mergeCell ref="W89:Z89"/>
    <mergeCell ref="G90:H90"/>
    <mergeCell ref="C90:D90"/>
    <mergeCell ref="E90:F90"/>
    <mergeCell ref="M82:N82"/>
    <mergeCell ref="O82:P82"/>
    <mergeCell ref="E82:F82"/>
    <mergeCell ref="G82:H82"/>
    <mergeCell ref="I82:J82"/>
    <mergeCell ref="K82:L82"/>
    <mergeCell ref="O90:P90"/>
    <mergeCell ref="I90:J90"/>
    <mergeCell ref="K90:L90"/>
    <mergeCell ref="Q82:R82"/>
    <mergeCell ref="S82:T82"/>
    <mergeCell ref="B87:Z87"/>
    <mergeCell ref="B88:Z88"/>
    <mergeCell ref="B81:B82"/>
    <mergeCell ref="C81:F81"/>
    <mergeCell ref="U82:V82"/>
    <mergeCell ref="W82:X82"/>
    <mergeCell ref="G81:J81"/>
    <mergeCell ref="C82:D82"/>
    <mergeCell ref="U70:V70"/>
    <mergeCell ref="W70:X70"/>
    <mergeCell ref="Y70:Z70"/>
    <mergeCell ref="K81:N81"/>
    <mergeCell ref="O81:R81"/>
    <mergeCell ref="S81:V81"/>
    <mergeCell ref="W81:Z81"/>
    <mergeCell ref="W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51:D51"/>
    <mergeCell ref="C59:D59"/>
    <mergeCell ref="E59:F59"/>
    <mergeCell ref="B57:F57"/>
    <mergeCell ref="B58:F58"/>
    <mergeCell ref="E51:F51"/>
    <mergeCell ref="B67:Z67"/>
    <mergeCell ref="B68:Z68"/>
    <mergeCell ref="B79:Z79"/>
    <mergeCell ref="B80:Z80"/>
    <mergeCell ref="B69:B70"/>
    <mergeCell ref="C69:F69"/>
    <mergeCell ref="G69:J69"/>
    <mergeCell ref="K69:N69"/>
    <mergeCell ref="O69:R69"/>
    <mergeCell ref="S69:V6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D481"/>
  <sheetViews>
    <sheetView zoomScalePageLayoutView="0" workbookViewId="0" topLeftCell="A67">
      <pane xSplit="2" topLeftCell="G1" activePane="topRight" state="frozen"/>
      <selection pane="topLeft" activeCell="A1" sqref="A1"/>
      <selection pane="topRight" activeCell="U76" sqref="U76"/>
    </sheetView>
  </sheetViews>
  <sheetFormatPr defaultColWidth="9.140625" defaultRowHeight="12.75"/>
  <cols>
    <col min="1" max="1" width="1.7109375" style="2" customWidth="1"/>
    <col min="2" max="2" width="25.7109375" style="91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93" t="s">
        <v>32</v>
      </c>
      <c r="C2" s="194"/>
      <c r="D2" s="194"/>
      <c r="E2" s="194"/>
      <c r="F2" s="195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80" t="s">
        <v>25</v>
      </c>
      <c r="C3" s="181"/>
      <c r="D3" s="181"/>
      <c r="E3" s="181"/>
      <c r="F3" s="182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83" t="s">
        <v>99</v>
      </c>
      <c r="C5" s="184"/>
      <c r="D5" s="184"/>
      <c r="E5" s="184"/>
      <c r="F5" s="185"/>
    </row>
    <row r="6" ht="9" customHeight="1" thickBot="1"/>
    <row r="7" spans="2:6" ht="21" customHeight="1">
      <c r="B7" s="186" t="s">
        <v>26</v>
      </c>
      <c r="C7" s="167" t="s">
        <v>117</v>
      </c>
      <c r="D7" s="169"/>
      <c r="E7" s="167" t="s">
        <v>120</v>
      </c>
      <c r="F7" s="169"/>
    </row>
    <row r="8" spans="2:6" ht="21" customHeight="1" thickBot="1">
      <c r="B8" s="187"/>
      <c r="C8" s="188">
        <v>13</v>
      </c>
      <c r="D8" s="189"/>
      <c r="E8" s="188">
        <v>16</v>
      </c>
      <c r="F8" s="189"/>
    </row>
    <row r="9" ht="9" customHeight="1" thickBot="1"/>
    <row r="10" spans="2:14" s="7" customFormat="1" ht="21" customHeight="1">
      <c r="B10" s="167" t="s">
        <v>0</v>
      </c>
      <c r="C10" s="168"/>
      <c r="D10" s="168"/>
      <c r="E10" s="168"/>
      <c r="F10" s="169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58" t="s">
        <v>31</v>
      </c>
      <c r="C11" s="159"/>
      <c r="D11" s="159"/>
      <c r="E11" s="159"/>
      <c r="F11" s="160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4"/>
      <c r="C12" s="156" t="s">
        <v>117</v>
      </c>
      <c r="D12" s="157"/>
      <c r="E12" s="176" t="s">
        <v>120</v>
      </c>
      <c r="F12" s="157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22" t="s">
        <v>1</v>
      </c>
      <c r="C13" s="17">
        <v>7</v>
      </c>
      <c r="D13" s="20">
        <f>C13/C17</f>
        <v>0.5384615384615384</v>
      </c>
      <c r="E13" s="17">
        <v>12</v>
      </c>
      <c r="F13" s="20">
        <f>E13/E17</f>
        <v>0.75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22" t="s">
        <v>2</v>
      </c>
      <c r="C14" s="17">
        <v>6</v>
      </c>
      <c r="D14" s="20">
        <f>C14/C17</f>
        <v>0.46153846153846156</v>
      </c>
      <c r="E14" s="17">
        <v>4</v>
      </c>
      <c r="F14" s="20">
        <f>E14/E17</f>
        <v>0.25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22" t="s">
        <v>3</v>
      </c>
      <c r="C15" s="1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8" t="s">
        <v>57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59" t="s">
        <v>4</v>
      </c>
      <c r="C17" s="48">
        <f>SUM(C13:C16)</f>
        <v>13</v>
      </c>
      <c r="D17" s="49">
        <f>SUM(D13:D16)</f>
        <v>1</v>
      </c>
      <c r="E17" s="48">
        <f>SUM(E13:E16)</f>
        <v>16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6" t="s">
        <v>5</v>
      </c>
      <c r="C18" s="24">
        <v>11</v>
      </c>
      <c r="D18" s="25">
        <f>C18/C22</f>
        <v>0.8461538461538461</v>
      </c>
      <c r="E18" s="24">
        <v>15</v>
      </c>
      <c r="F18" s="25">
        <f>E18/E22</f>
        <v>0.9375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22" t="s">
        <v>6</v>
      </c>
      <c r="C19" s="17">
        <v>0</v>
      </c>
      <c r="D19" s="20">
        <f>C19/C22</f>
        <v>0</v>
      </c>
      <c r="E19" s="17">
        <v>0</v>
      </c>
      <c r="F19" s="20">
        <f>E19/E22</f>
        <v>0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22" t="s">
        <v>7</v>
      </c>
      <c r="C20" s="17">
        <v>1</v>
      </c>
      <c r="D20" s="20">
        <f>C20/C22</f>
        <v>0.07692307692307693</v>
      </c>
      <c r="E20" s="17">
        <v>1</v>
      </c>
      <c r="F20" s="20">
        <f>E20/E22</f>
        <v>0.0625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8" t="s">
        <v>57</v>
      </c>
      <c r="C21" s="10">
        <v>1</v>
      </c>
      <c r="D21" s="21">
        <f>C21/C22</f>
        <v>0.07692307692307693</v>
      </c>
      <c r="E21" s="10">
        <v>0</v>
      </c>
      <c r="F21" s="21">
        <f>E21/E22</f>
        <v>0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59" t="s">
        <v>4</v>
      </c>
      <c r="C22" s="48">
        <f>SUM(C18:C21)</f>
        <v>13</v>
      </c>
      <c r="D22" s="49">
        <f>SUM(D18:D21)</f>
        <v>1</v>
      </c>
      <c r="E22" s="48">
        <f>SUM(E18:E21)</f>
        <v>16</v>
      </c>
      <c r="F22" s="49">
        <f>SUM(F18:F21)</f>
        <v>1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24">
        <v>0</v>
      </c>
      <c r="D23" s="25">
        <f>C23/$C$32</f>
        <v>0</v>
      </c>
      <c r="E23" s="24">
        <v>0</v>
      </c>
      <c r="F23" s="25">
        <f aca="true" t="shared" si="0" ref="F23:F31">E23/$E$32</f>
        <v>0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17">
        <v>3</v>
      </c>
      <c r="D24" s="20">
        <f aca="true" t="shared" si="1" ref="D24:D31">C24/$C$32</f>
        <v>0.23076923076923078</v>
      </c>
      <c r="E24" s="17">
        <v>2</v>
      </c>
      <c r="F24" s="20">
        <f t="shared" si="0"/>
        <v>0.125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17">
        <v>4</v>
      </c>
      <c r="D25" s="20">
        <f t="shared" si="1"/>
        <v>0.3076923076923077</v>
      </c>
      <c r="E25" s="17">
        <v>13</v>
      </c>
      <c r="F25" s="20">
        <f t="shared" si="0"/>
        <v>0.8125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17">
        <v>3</v>
      </c>
      <c r="D26" s="20">
        <f t="shared" si="1"/>
        <v>0.23076923076923078</v>
      </c>
      <c r="E26" s="17">
        <v>1</v>
      </c>
      <c r="F26" s="20">
        <f t="shared" si="0"/>
        <v>0.0625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17">
        <v>0</v>
      </c>
      <c r="D27" s="20">
        <f t="shared" si="1"/>
        <v>0</v>
      </c>
      <c r="E27" s="17">
        <v>0</v>
      </c>
      <c r="F27" s="20">
        <f t="shared" si="0"/>
        <v>0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17">
        <v>0</v>
      </c>
      <c r="D28" s="20">
        <f t="shared" si="1"/>
        <v>0</v>
      </c>
      <c r="E28" s="17">
        <v>0</v>
      </c>
      <c r="F28" s="20">
        <f t="shared" si="0"/>
        <v>0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17">
        <v>1</v>
      </c>
      <c r="D29" s="20">
        <f t="shared" si="1"/>
        <v>0.07692307692307693</v>
      </c>
      <c r="E29" s="17">
        <v>0</v>
      </c>
      <c r="F29" s="20">
        <f t="shared" si="0"/>
        <v>0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17">
        <v>2</v>
      </c>
      <c r="D30" s="20">
        <f t="shared" si="1"/>
        <v>0.15384615384615385</v>
      </c>
      <c r="E30" s="17">
        <v>0</v>
      </c>
      <c r="F30" s="20">
        <f t="shared" si="0"/>
        <v>0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10">
        <v>0</v>
      </c>
      <c r="D31" s="21">
        <f t="shared" si="1"/>
        <v>0</v>
      </c>
      <c r="E31" s="10">
        <v>0</v>
      </c>
      <c r="F31" s="21">
        <f t="shared" si="0"/>
        <v>0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59" t="s">
        <v>4</v>
      </c>
      <c r="C32" s="48">
        <f>SUM(C23:C31)</f>
        <v>13</v>
      </c>
      <c r="D32" s="49">
        <f>SUM(D23:D31)</f>
        <v>1</v>
      </c>
      <c r="E32" s="48">
        <f>SUM(E23:E31)</f>
        <v>16</v>
      </c>
      <c r="F32" s="49">
        <f>SUM(F23:F31)</f>
        <v>1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6" t="s">
        <v>37</v>
      </c>
      <c r="C33" s="24">
        <v>7</v>
      </c>
      <c r="D33" s="25">
        <f>C33/C36</f>
        <v>0.5384615384615384</v>
      </c>
      <c r="E33" s="24">
        <v>5</v>
      </c>
      <c r="F33" s="25">
        <f>E33/E36</f>
        <v>0.3125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22" t="s">
        <v>38</v>
      </c>
      <c r="C34" s="17">
        <v>5</v>
      </c>
      <c r="D34" s="20">
        <f>C34/C36</f>
        <v>0.38461538461538464</v>
      </c>
      <c r="E34" s="17">
        <v>9</v>
      </c>
      <c r="F34" s="20">
        <f>E34/E36</f>
        <v>0.5625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8" t="s">
        <v>57</v>
      </c>
      <c r="C35" s="10">
        <v>1</v>
      </c>
      <c r="D35" s="21">
        <f>C35/C36</f>
        <v>0.07692307692307693</v>
      </c>
      <c r="E35" s="10">
        <v>2</v>
      </c>
      <c r="F35" s="21">
        <f>E35/E36</f>
        <v>0.125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59" t="s">
        <v>4</v>
      </c>
      <c r="C36" s="48">
        <f>SUM(C33:C35)</f>
        <v>13</v>
      </c>
      <c r="D36" s="49">
        <f>SUM(D33:D35)</f>
        <v>1</v>
      </c>
      <c r="E36" s="48">
        <f>SUM(E33:E35)</f>
        <v>16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61" t="s">
        <v>58</v>
      </c>
      <c r="C38" s="162"/>
      <c r="D38" s="162"/>
      <c r="E38" s="162"/>
      <c r="F38" s="163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64" t="s">
        <v>59</v>
      </c>
      <c r="C39" s="165"/>
      <c r="D39" s="165"/>
      <c r="E39" s="165"/>
      <c r="F39" s="166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100"/>
      <c r="C40" s="156" t="s">
        <v>117</v>
      </c>
      <c r="D40" s="157"/>
      <c r="E40" s="176" t="s">
        <v>120</v>
      </c>
      <c r="F40" s="157"/>
      <c r="H40" s="9"/>
      <c r="J40" s="31"/>
      <c r="K40" s="66"/>
      <c r="L40" s="31"/>
      <c r="M40" s="40"/>
      <c r="N40" s="41"/>
    </row>
    <row r="41" spans="2:14" s="7" customFormat="1" ht="28.5" customHeight="1">
      <c r="B41" s="22" t="s">
        <v>114</v>
      </c>
      <c r="C41" s="17">
        <v>7</v>
      </c>
      <c r="D41" s="20">
        <f>C41/$C$46</f>
        <v>0.5384615384615384</v>
      </c>
      <c r="E41" s="17">
        <v>6</v>
      </c>
      <c r="F41" s="20">
        <f>E41/$E$46</f>
        <v>0.25</v>
      </c>
      <c r="H41" s="9"/>
      <c r="J41" s="31"/>
      <c r="K41" s="66"/>
      <c r="L41" s="31"/>
      <c r="M41" s="40"/>
      <c r="N41" s="41"/>
    </row>
    <row r="42" spans="2:14" s="7" customFormat="1" ht="28.5" customHeight="1">
      <c r="B42" s="22" t="s">
        <v>100</v>
      </c>
      <c r="C42" s="17">
        <v>1</v>
      </c>
      <c r="D42" s="20">
        <f>C42/$C$46</f>
        <v>0.07692307692307693</v>
      </c>
      <c r="E42" s="17">
        <v>5</v>
      </c>
      <c r="F42" s="20">
        <f>E42/$E$46</f>
        <v>0.20833333333333334</v>
      </c>
      <c r="H42" s="9"/>
      <c r="J42" s="31"/>
      <c r="K42" s="66"/>
      <c r="L42" s="31"/>
      <c r="M42" s="40"/>
      <c r="N42" s="41"/>
    </row>
    <row r="43" spans="2:14" s="7" customFormat="1" ht="28.5" customHeight="1">
      <c r="B43" s="22" t="s">
        <v>101</v>
      </c>
      <c r="C43" s="17">
        <v>1</v>
      </c>
      <c r="D43" s="20">
        <f>C43/$C$46</f>
        <v>0.07692307692307693</v>
      </c>
      <c r="E43" s="17">
        <v>2</v>
      </c>
      <c r="F43" s="20">
        <f>E43/$E$46</f>
        <v>0.08333333333333333</v>
      </c>
      <c r="H43" s="9"/>
      <c r="J43" s="31"/>
      <c r="K43" s="66"/>
      <c r="L43" s="31"/>
      <c r="M43" s="40"/>
      <c r="N43" s="41"/>
    </row>
    <row r="44" spans="2:14" s="7" customFormat="1" ht="28.5" customHeight="1">
      <c r="B44" s="22" t="s">
        <v>102</v>
      </c>
      <c r="C44" s="17">
        <v>1</v>
      </c>
      <c r="D44" s="20">
        <f>C44/$C$46</f>
        <v>0.07692307692307693</v>
      </c>
      <c r="E44" s="17">
        <v>1</v>
      </c>
      <c r="F44" s="20">
        <f>E44/$E$46</f>
        <v>0.041666666666666664</v>
      </c>
      <c r="H44" s="9"/>
      <c r="J44" s="31"/>
      <c r="K44" s="66"/>
      <c r="L44" s="31"/>
      <c r="M44" s="40"/>
      <c r="N44" s="41"/>
    </row>
    <row r="45" spans="2:14" s="7" customFormat="1" ht="28.5" customHeight="1" thickBot="1">
      <c r="B45" s="58" t="s">
        <v>103</v>
      </c>
      <c r="C45" s="10">
        <v>3</v>
      </c>
      <c r="D45" s="21">
        <f>C45/$C$46</f>
        <v>0.23076923076923078</v>
      </c>
      <c r="E45" s="10">
        <v>10</v>
      </c>
      <c r="F45" s="21">
        <f>E45/$E$46</f>
        <v>0.4166666666666667</v>
      </c>
      <c r="H45" s="9"/>
      <c r="J45" s="31"/>
      <c r="K45" s="66"/>
      <c r="L45" s="31"/>
      <c r="M45" s="40"/>
      <c r="N45" s="41"/>
    </row>
    <row r="46" spans="2:14" s="50" customFormat="1" ht="28.5" customHeight="1" thickBot="1" thickTop="1">
      <c r="B46" s="59" t="s">
        <v>4</v>
      </c>
      <c r="C46" s="48">
        <f>SUM(C41:C45)</f>
        <v>13</v>
      </c>
      <c r="D46" s="49">
        <f>SUM(D41:D45)</f>
        <v>1</v>
      </c>
      <c r="E46" s="48">
        <f>SUM(E41:E45)</f>
        <v>24</v>
      </c>
      <c r="F46" s="49">
        <f>SUM(F41:F45)</f>
        <v>1</v>
      </c>
      <c r="H46" s="51"/>
      <c r="J46" s="52"/>
      <c r="K46" s="67"/>
      <c r="L46" s="52"/>
      <c r="M46" s="43"/>
      <c r="N46" s="53"/>
    </row>
    <row r="47" spans="2:14" s="7" customFormat="1" ht="15" customHeight="1" thickBot="1">
      <c r="B47" s="11"/>
      <c r="D47" s="9"/>
      <c r="F47" s="9"/>
      <c r="H47" s="9"/>
      <c r="J47" s="31"/>
      <c r="K47" s="66"/>
      <c r="L47" s="31"/>
      <c r="M47" s="40"/>
      <c r="N47" s="41"/>
    </row>
    <row r="48" spans="2:14" s="7" customFormat="1" ht="21" customHeight="1">
      <c r="B48" s="167" t="s">
        <v>73</v>
      </c>
      <c r="C48" s="168"/>
      <c r="D48" s="168"/>
      <c r="E48" s="168"/>
      <c r="F48" s="169"/>
      <c r="H48" s="9"/>
      <c r="J48" s="31"/>
      <c r="K48" s="66"/>
      <c r="L48" s="31"/>
      <c r="M48" s="40"/>
      <c r="N48" s="41"/>
    </row>
    <row r="49" spans="2:14" s="7" customFormat="1" ht="21" customHeight="1" thickBot="1">
      <c r="B49" s="158" t="s">
        <v>29</v>
      </c>
      <c r="C49" s="159"/>
      <c r="D49" s="159"/>
      <c r="E49" s="159"/>
      <c r="F49" s="160"/>
      <c r="H49" s="9"/>
      <c r="J49" s="31"/>
      <c r="K49" s="66"/>
      <c r="L49" s="31"/>
      <c r="M49" s="40"/>
      <c r="N49" s="41"/>
    </row>
    <row r="50" spans="2:14" s="7" customFormat="1" ht="21" customHeight="1" thickBot="1">
      <c r="B50" s="94"/>
      <c r="C50" s="156" t="s">
        <v>117</v>
      </c>
      <c r="D50" s="157"/>
      <c r="E50" s="176" t="s">
        <v>120</v>
      </c>
      <c r="F50" s="157"/>
      <c r="H50" s="9"/>
      <c r="J50" s="31"/>
      <c r="K50" s="66"/>
      <c r="L50" s="31"/>
      <c r="M50" s="40"/>
      <c r="N50" s="41"/>
    </row>
    <row r="51" spans="2:14" s="7" customFormat="1" ht="21" customHeight="1">
      <c r="B51" s="22" t="s">
        <v>11</v>
      </c>
      <c r="C51" s="17">
        <v>8</v>
      </c>
      <c r="D51" s="20">
        <f>C51/C54</f>
        <v>0.6153846153846154</v>
      </c>
      <c r="E51" s="17">
        <v>12</v>
      </c>
      <c r="F51" s="20">
        <f>E51/E54</f>
        <v>0.75</v>
      </c>
      <c r="H51" s="9"/>
      <c r="J51" s="31"/>
      <c r="K51" s="66"/>
      <c r="L51" s="31"/>
      <c r="M51" s="40"/>
      <c r="N51" s="41"/>
    </row>
    <row r="52" spans="2:14" s="7" customFormat="1" ht="21" customHeight="1">
      <c r="B52" s="22" t="s">
        <v>12</v>
      </c>
      <c r="C52" s="17">
        <v>5</v>
      </c>
      <c r="D52" s="20">
        <f>C52/C54</f>
        <v>0.38461538461538464</v>
      </c>
      <c r="E52" s="17">
        <v>4</v>
      </c>
      <c r="F52" s="20">
        <f>E52/E54</f>
        <v>0.25</v>
      </c>
      <c r="H52" s="9"/>
      <c r="J52" s="31"/>
      <c r="K52" s="66"/>
      <c r="L52" s="31"/>
      <c r="M52" s="40"/>
      <c r="N52" s="41"/>
    </row>
    <row r="53" spans="2:14" s="7" customFormat="1" ht="21" customHeight="1" thickBot="1">
      <c r="B53" s="58" t="s">
        <v>57</v>
      </c>
      <c r="C53" s="10">
        <v>0</v>
      </c>
      <c r="D53" s="21">
        <f>C53/C54</f>
        <v>0</v>
      </c>
      <c r="E53" s="10">
        <v>0</v>
      </c>
      <c r="F53" s="21">
        <f>E53/E54</f>
        <v>0</v>
      </c>
      <c r="H53" s="9"/>
      <c r="J53" s="31"/>
      <c r="K53" s="66"/>
      <c r="L53" s="31"/>
      <c r="M53" s="40"/>
      <c r="N53" s="41"/>
    </row>
    <row r="54" spans="2:14" s="50" customFormat="1" ht="21" customHeight="1" thickBot="1" thickTop="1">
      <c r="B54" s="59" t="s">
        <v>4</v>
      </c>
      <c r="C54" s="48">
        <f>SUM(C51:C53)</f>
        <v>13</v>
      </c>
      <c r="D54" s="49">
        <f>SUM(D51:D53)</f>
        <v>1</v>
      </c>
      <c r="E54" s="48">
        <f>SUM(E51:E53)</f>
        <v>16</v>
      </c>
      <c r="F54" s="49">
        <f>SUM(F51:F53)</f>
        <v>1</v>
      </c>
      <c r="H54" s="51"/>
      <c r="J54" s="52"/>
      <c r="K54" s="67"/>
      <c r="L54" s="52"/>
      <c r="M54" s="43"/>
      <c r="N54" s="53"/>
    </row>
    <row r="55" spans="2:14" s="7" customFormat="1" ht="15" customHeight="1" thickBot="1">
      <c r="B55" s="11"/>
      <c r="D55" s="9"/>
      <c r="F55" s="9"/>
      <c r="H55" s="9"/>
      <c r="J55" s="31"/>
      <c r="K55" s="66"/>
      <c r="L55" s="31"/>
      <c r="M55" s="40"/>
      <c r="N55" s="41"/>
    </row>
    <row r="56" spans="2:14" s="7" customFormat="1" ht="21" customHeight="1">
      <c r="B56" s="167" t="s">
        <v>60</v>
      </c>
      <c r="C56" s="168"/>
      <c r="D56" s="168"/>
      <c r="E56" s="168"/>
      <c r="F56" s="169"/>
      <c r="H56" s="9"/>
      <c r="J56" s="31"/>
      <c r="K56" s="66"/>
      <c r="L56" s="31"/>
      <c r="M56" s="40"/>
      <c r="N56" s="41"/>
    </row>
    <row r="57" spans="2:14" s="7" customFormat="1" ht="21" customHeight="1" thickBot="1">
      <c r="B57" s="158" t="s">
        <v>61</v>
      </c>
      <c r="C57" s="159"/>
      <c r="D57" s="159"/>
      <c r="E57" s="159"/>
      <c r="F57" s="160"/>
      <c r="H57" s="9"/>
      <c r="J57" s="31"/>
      <c r="K57" s="66"/>
      <c r="L57" s="31"/>
      <c r="M57" s="40"/>
      <c r="N57" s="41"/>
    </row>
    <row r="58" spans="2:14" s="7" customFormat="1" ht="21" customHeight="1" thickBot="1">
      <c r="B58" s="92"/>
      <c r="C58" s="156" t="s">
        <v>117</v>
      </c>
      <c r="D58" s="157"/>
      <c r="E58" s="176" t="s">
        <v>120</v>
      </c>
      <c r="F58" s="157"/>
      <c r="H58" s="9"/>
      <c r="J58" s="31"/>
      <c r="K58" s="66"/>
      <c r="L58" s="31"/>
      <c r="M58" s="40"/>
      <c r="N58" s="41"/>
    </row>
    <row r="59" spans="2:14" s="7" customFormat="1" ht="21" customHeight="1">
      <c r="B59" s="26" t="s">
        <v>14</v>
      </c>
      <c r="C59" s="24">
        <v>2</v>
      </c>
      <c r="D59" s="25">
        <f>C59/C64</f>
        <v>0.15384615384615385</v>
      </c>
      <c r="E59" s="24">
        <v>1</v>
      </c>
      <c r="F59" s="25">
        <f>E59/E64</f>
        <v>0.0625</v>
      </c>
      <c r="H59" s="9"/>
      <c r="J59" s="31"/>
      <c r="K59" s="66"/>
      <c r="L59" s="31"/>
      <c r="M59" s="40"/>
      <c r="N59" s="41"/>
    </row>
    <row r="60" spans="2:14" s="7" customFormat="1" ht="21" customHeight="1">
      <c r="B60" s="22" t="s">
        <v>15</v>
      </c>
      <c r="C60" s="17">
        <v>2</v>
      </c>
      <c r="D60" s="20">
        <f>C60/C64</f>
        <v>0.15384615384615385</v>
      </c>
      <c r="E60" s="17">
        <v>2</v>
      </c>
      <c r="F60" s="20">
        <f>E60/E64</f>
        <v>0.125</v>
      </c>
      <c r="H60" s="9"/>
      <c r="J60" s="31"/>
      <c r="K60" s="66"/>
      <c r="L60" s="31"/>
      <c r="M60" s="40"/>
      <c r="N60" s="41"/>
    </row>
    <row r="61" spans="2:14" s="7" customFormat="1" ht="21" customHeight="1">
      <c r="B61" s="22" t="s">
        <v>62</v>
      </c>
      <c r="C61" s="17">
        <v>3</v>
      </c>
      <c r="D61" s="20">
        <f>C61/C64</f>
        <v>0.23076923076923078</v>
      </c>
      <c r="E61" s="17">
        <v>1</v>
      </c>
      <c r="F61" s="20">
        <f>E61/E64</f>
        <v>0.0625</v>
      </c>
      <c r="H61" s="9"/>
      <c r="J61" s="31"/>
      <c r="K61" s="66"/>
      <c r="L61" s="31"/>
      <c r="M61" s="40"/>
      <c r="N61" s="41"/>
    </row>
    <row r="62" spans="2:14" s="7" customFormat="1" ht="21" customHeight="1">
      <c r="B62" s="22" t="s">
        <v>17</v>
      </c>
      <c r="C62" s="17">
        <v>2</v>
      </c>
      <c r="D62" s="20">
        <f>C62/C64</f>
        <v>0.15384615384615385</v>
      </c>
      <c r="E62" s="17">
        <v>8</v>
      </c>
      <c r="F62" s="20">
        <f>E62/E64</f>
        <v>0.5</v>
      </c>
      <c r="H62" s="9"/>
      <c r="J62" s="31"/>
      <c r="K62" s="66"/>
      <c r="L62" s="31"/>
      <c r="M62" s="40"/>
      <c r="N62" s="41"/>
    </row>
    <row r="63" spans="2:14" s="7" customFormat="1" ht="21" customHeight="1" thickBot="1">
      <c r="B63" s="58" t="s">
        <v>57</v>
      </c>
      <c r="C63" s="10">
        <v>4</v>
      </c>
      <c r="D63" s="21">
        <f>C63/C64</f>
        <v>0.3076923076923077</v>
      </c>
      <c r="E63" s="10">
        <v>4</v>
      </c>
      <c r="F63" s="21">
        <f>E63/E64</f>
        <v>0.25</v>
      </c>
      <c r="H63" s="9"/>
      <c r="J63" s="31"/>
      <c r="K63" s="66"/>
      <c r="L63" s="31"/>
      <c r="M63" s="40"/>
      <c r="N63" s="41"/>
    </row>
    <row r="64" spans="2:14" s="7" customFormat="1" ht="21" customHeight="1" thickBot="1" thickTop="1">
      <c r="B64" s="59" t="s">
        <v>4</v>
      </c>
      <c r="C64" s="48">
        <f>SUM(C59:C63)</f>
        <v>13</v>
      </c>
      <c r="D64" s="49">
        <f>SUM(D59:D63)</f>
        <v>1</v>
      </c>
      <c r="E64" s="48">
        <f>SUM(E59:E63)</f>
        <v>16</v>
      </c>
      <c r="F64" s="49">
        <f>SUM(F59:F63)</f>
        <v>1</v>
      </c>
      <c r="H64" s="9"/>
      <c r="J64" s="31"/>
      <c r="K64" s="66"/>
      <c r="L64" s="31"/>
      <c r="M64" s="40"/>
      <c r="N64" s="41"/>
    </row>
    <row r="65" spans="2:14" s="7" customFormat="1" ht="15" customHeight="1" thickBot="1">
      <c r="B65" s="11"/>
      <c r="D65" s="9"/>
      <c r="F65" s="9"/>
      <c r="H65" s="9"/>
      <c r="J65" s="31"/>
      <c r="K65" s="66"/>
      <c r="L65" s="31"/>
      <c r="M65" s="72"/>
      <c r="N65" s="41"/>
    </row>
    <row r="66" spans="2:26" s="7" customFormat="1" ht="21" customHeight="1">
      <c r="B66" s="167" t="s">
        <v>63</v>
      </c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9"/>
    </row>
    <row r="67" spans="2:26" s="7" customFormat="1" ht="21" customHeight="1" thickBot="1">
      <c r="B67" s="158" t="s">
        <v>64</v>
      </c>
      <c r="C67" s="190"/>
      <c r="D67" s="190"/>
      <c r="E67" s="190"/>
      <c r="F67" s="190"/>
      <c r="G67" s="159"/>
      <c r="H67" s="159"/>
      <c r="I67" s="159"/>
      <c r="J67" s="159"/>
      <c r="K67" s="190"/>
      <c r="L67" s="190"/>
      <c r="M67" s="190"/>
      <c r="N67" s="190"/>
      <c r="O67" s="159"/>
      <c r="P67" s="159"/>
      <c r="Q67" s="159"/>
      <c r="R67" s="159"/>
      <c r="S67" s="190"/>
      <c r="T67" s="190"/>
      <c r="U67" s="190"/>
      <c r="V67" s="190"/>
      <c r="W67" s="159"/>
      <c r="X67" s="159"/>
      <c r="Y67" s="159"/>
      <c r="Z67" s="160"/>
    </row>
    <row r="68" spans="2:26" s="7" customFormat="1" ht="21" customHeight="1" thickBot="1">
      <c r="B68" s="191"/>
      <c r="C68" s="171" t="s">
        <v>14</v>
      </c>
      <c r="D68" s="170"/>
      <c r="E68" s="170"/>
      <c r="F68" s="172"/>
      <c r="G68" s="170" t="s">
        <v>15</v>
      </c>
      <c r="H68" s="170"/>
      <c r="I68" s="170"/>
      <c r="J68" s="170"/>
      <c r="K68" s="171" t="s">
        <v>16</v>
      </c>
      <c r="L68" s="170"/>
      <c r="M68" s="170"/>
      <c r="N68" s="172"/>
      <c r="O68" s="170" t="s">
        <v>17</v>
      </c>
      <c r="P68" s="170"/>
      <c r="Q68" s="170"/>
      <c r="R68" s="170"/>
      <c r="S68" s="171" t="s">
        <v>57</v>
      </c>
      <c r="T68" s="170"/>
      <c r="U68" s="170"/>
      <c r="V68" s="172"/>
      <c r="W68" s="174" t="s">
        <v>4</v>
      </c>
      <c r="X68" s="174"/>
      <c r="Y68" s="174"/>
      <c r="Z68" s="175"/>
    </row>
    <row r="69" spans="2:26" s="7" customFormat="1" ht="21" customHeight="1" thickBot="1">
      <c r="B69" s="192"/>
      <c r="C69" s="176" t="s">
        <v>117</v>
      </c>
      <c r="D69" s="157"/>
      <c r="E69" s="176" t="s">
        <v>120</v>
      </c>
      <c r="F69" s="157"/>
      <c r="G69" s="176" t="s">
        <v>117</v>
      </c>
      <c r="H69" s="157"/>
      <c r="I69" s="176" t="s">
        <v>120</v>
      </c>
      <c r="J69" s="157"/>
      <c r="K69" s="176" t="s">
        <v>117</v>
      </c>
      <c r="L69" s="157"/>
      <c r="M69" s="176" t="s">
        <v>120</v>
      </c>
      <c r="N69" s="157"/>
      <c r="O69" s="176" t="s">
        <v>117</v>
      </c>
      <c r="P69" s="157"/>
      <c r="Q69" s="176" t="s">
        <v>120</v>
      </c>
      <c r="R69" s="157"/>
      <c r="S69" s="176" t="s">
        <v>117</v>
      </c>
      <c r="T69" s="157"/>
      <c r="U69" s="176" t="s">
        <v>120</v>
      </c>
      <c r="V69" s="157"/>
      <c r="W69" s="176" t="s">
        <v>117</v>
      </c>
      <c r="X69" s="157"/>
      <c r="Y69" s="176" t="s">
        <v>120</v>
      </c>
      <c r="Z69" s="157"/>
    </row>
    <row r="70" spans="2:30" s="7" customFormat="1" ht="28.5" customHeight="1">
      <c r="B70" s="22" t="s">
        <v>22</v>
      </c>
      <c r="C70" s="55">
        <v>0</v>
      </c>
      <c r="D70" s="106">
        <f aca="true" t="shared" si="2" ref="D70:D76">C70/W70</f>
        <v>0</v>
      </c>
      <c r="E70" s="55">
        <v>2</v>
      </c>
      <c r="F70" s="106">
        <f aca="true" t="shared" si="3" ref="F70:F76">E70/Y70</f>
        <v>0.125</v>
      </c>
      <c r="G70" s="55">
        <v>0</v>
      </c>
      <c r="H70" s="15">
        <f aca="true" t="shared" si="4" ref="H70:H76">G70/W70</f>
        <v>0</v>
      </c>
      <c r="I70" s="55">
        <v>0</v>
      </c>
      <c r="J70" s="15">
        <f aca="true" t="shared" si="5" ref="J70:J76">I70/Y70</f>
        <v>0</v>
      </c>
      <c r="K70" s="55">
        <v>4</v>
      </c>
      <c r="L70" s="106">
        <f aca="true" t="shared" si="6" ref="L70:L76">K70/W70</f>
        <v>0.3076923076923077</v>
      </c>
      <c r="M70" s="55">
        <v>5</v>
      </c>
      <c r="N70" s="106">
        <f aca="true" t="shared" si="7" ref="N70:N76">M70/Y70</f>
        <v>0.3125</v>
      </c>
      <c r="O70" s="55">
        <v>9</v>
      </c>
      <c r="P70" s="15">
        <f aca="true" t="shared" si="8" ref="P70:P76">O70/W70</f>
        <v>0.6923076923076923</v>
      </c>
      <c r="Q70" s="55">
        <v>9</v>
      </c>
      <c r="R70" s="15">
        <f aca="true" t="shared" si="9" ref="R70:R76">Q70/Y70</f>
        <v>0.5625</v>
      </c>
      <c r="S70" s="117">
        <v>0</v>
      </c>
      <c r="T70" s="106">
        <f aca="true" t="shared" si="10" ref="T70:T76">S70/W70</f>
        <v>0</v>
      </c>
      <c r="U70" s="117">
        <v>0</v>
      </c>
      <c r="V70" s="106">
        <f aca="true" t="shared" si="11" ref="V70:V76">U70/Y70</f>
        <v>0</v>
      </c>
      <c r="W70" s="116">
        <f aca="true" t="shared" si="12" ref="W70:W76">O70+K70+G70+C70+S70</f>
        <v>13</v>
      </c>
      <c r="X70" s="45">
        <f aca="true" t="shared" si="13" ref="X70:X76">D70+H70+L70+P70+T70</f>
        <v>1</v>
      </c>
      <c r="Y70" s="116">
        <f aca="true" t="shared" si="14" ref="Y70:Y76">Q70+M70+I70+E70+U70</f>
        <v>16</v>
      </c>
      <c r="Z70" s="45">
        <f aca="true" t="shared" si="15" ref="Z70:Z76">F70+J70+N70+R70+V70</f>
        <v>1</v>
      </c>
      <c r="AA70" s="14"/>
      <c r="AB70" s="14">
        <f aca="true" t="shared" si="16" ref="AB70:AB76">G70</f>
        <v>0</v>
      </c>
      <c r="AC70" s="14">
        <f aca="true" t="shared" si="17" ref="AC70:AC76">K70</f>
        <v>4</v>
      </c>
      <c r="AD70" s="12">
        <f aca="true" t="shared" si="18" ref="AD70:AD76">O70</f>
        <v>9</v>
      </c>
    </row>
    <row r="71" spans="2:30" s="7" customFormat="1" ht="28.5" customHeight="1">
      <c r="B71" s="22" t="s">
        <v>18</v>
      </c>
      <c r="C71" s="55">
        <v>0</v>
      </c>
      <c r="D71" s="106">
        <f t="shared" si="2"/>
        <v>0</v>
      </c>
      <c r="E71" s="55">
        <v>3</v>
      </c>
      <c r="F71" s="106">
        <f t="shared" si="3"/>
        <v>0.1875</v>
      </c>
      <c r="G71" s="55">
        <v>0</v>
      </c>
      <c r="H71" s="15">
        <f t="shared" si="4"/>
        <v>0</v>
      </c>
      <c r="I71" s="55">
        <v>1</v>
      </c>
      <c r="J71" s="15">
        <f t="shared" si="5"/>
        <v>0.0625</v>
      </c>
      <c r="K71" s="55">
        <v>2</v>
      </c>
      <c r="L71" s="106">
        <f t="shared" si="6"/>
        <v>0.15384615384615385</v>
      </c>
      <c r="M71" s="55">
        <v>0</v>
      </c>
      <c r="N71" s="106">
        <f t="shared" si="7"/>
        <v>0</v>
      </c>
      <c r="O71" s="55">
        <v>11</v>
      </c>
      <c r="P71" s="15">
        <f t="shared" si="8"/>
        <v>0.8461538461538461</v>
      </c>
      <c r="Q71" s="55">
        <v>12</v>
      </c>
      <c r="R71" s="15">
        <f t="shared" si="9"/>
        <v>0.75</v>
      </c>
      <c r="S71" s="70">
        <v>0</v>
      </c>
      <c r="T71" s="106">
        <f t="shared" si="10"/>
        <v>0</v>
      </c>
      <c r="U71" s="70">
        <v>0</v>
      </c>
      <c r="V71" s="106">
        <f t="shared" si="11"/>
        <v>0</v>
      </c>
      <c r="W71" s="69">
        <f t="shared" si="12"/>
        <v>13</v>
      </c>
      <c r="X71" s="45">
        <f t="shared" si="13"/>
        <v>1</v>
      </c>
      <c r="Y71" s="69">
        <f t="shared" si="14"/>
        <v>16</v>
      </c>
      <c r="Z71" s="45">
        <f t="shared" si="15"/>
        <v>1</v>
      </c>
      <c r="AA71" s="14"/>
      <c r="AB71" s="14">
        <f t="shared" si="16"/>
        <v>0</v>
      </c>
      <c r="AC71" s="14">
        <f t="shared" si="17"/>
        <v>2</v>
      </c>
      <c r="AD71" s="12">
        <f t="shared" si="18"/>
        <v>11</v>
      </c>
    </row>
    <row r="72" spans="2:30" s="7" customFormat="1" ht="28.5" customHeight="1">
      <c r="B72" s="22" t="s">
        <v>19</v>
      </c>
      <c r="C72" s="55">
        <v>0</v>
      </c>
      <c r="D72" s="106">
        <f t="shared" si="2"/>
        <v>0</v>
      </c>
      <c r="E72" s="55">
        <v>3</v>
      </c>
      <c r="F72" s="106">
        <f t="shared" si="3"/>
        <v>0.1875</v>
      </c>
      <c r="G72" s="55">
        <v>0</v>
      </c>
      <c r="H72" s="15">
        <f t="shared" si="4"/>
        <v>0</v>
      </c>
      <c r="I72" s="55">
        <v>1</v>
      </c>
      <c r="J72" s="15">
        <f t="shared" si="5"/>
        <v>0.0625</v>
      </c>
      <c r="K72" s="55">
        <v>1</v>
      </c>
      <c r="L72" s="106">
        <f t="shared" si="6"/>
        <v>0.07692307692307693</v>
      </c>
      <c r="M72" s="55">
        <v>0</v>
      </c>
      <c r="N72" s="106">
        <f t="shared" si="7"/>
        <v>0</v>
      </c>
      <c r="O72" s="55">
        <v>12</v>
      </c>
      <c r="P72" s="15">
        <f t="shared" si="8"/>
        <v>0.9230769230769231</v>
      </c>
      <c r="Q72" s="55">
        <v>12</v>
      </c>
      <c r="R72" s="15">
        <f t="shared" si="9"/>
        <v>0.75</v>
      </c>
      <c r="S72" s="70">
        <v>0</v>
      </c>
      <c r="T72" s="106">
        <f t="shared" si="10"/>
        <v>0</v>
      </c>
      <c r="U72" s="70">
        <v>0</v>
      </c>
      <c r="V72" s="106">
        <f t="shared" si="11"/>
        <v>0</v>
      </c>
      <c r="W72" s="69">
        <f t="shared" si="12"/>
        <v>13</v>
      </c>
      <c r="X72" s="45">
        <f t="shared" si="13"/>
        <v>1</v>
      </c>
      <c r="Y72" s="69">
        <f t="shared" si="14"/>
        <v>16</v>
      </c>
      <c r="Z72" s="45">
        <f t="shared" si="15"/>
        <v>1</v>
      </c>
      <c r="AA72" s="14"/>
      <c r="AB72" s="14">
        <f t="shared" si="16"/>
        <v>0</v>
      </c>
      <c r="AC72" s="14">
        <f t="shared" si="17"/>
        <v>1</v>
      </c>
      <c r="AD72" s="12">
        <f t="shared" si="18"/>
        <v>12</v>
      </c>
    </row>
    <row r="73" spans="2:30" s="7" customFormat="1" ht="28.5" customHeight="1">
      <c r="B73" s="22" t="s">
        <v>65</v>
      </c>
      <c r="C73" s="55">
        <v>0</v>
      </c>
      <c r="D73" s="106">
        <f t="shared" si="2"/>
        <v>0</v>
      </c>
      <c r="E73" s="55">
        <v>3</v>
      </c>
      <c r="F73" s="106">
        <f t="shared" si="3"/>
        <v>0.1875</v>
      </c>
      <c r="G73" s="55">
        <v>0</v>
      </c>
      <c r="H73" s="15">
        <f t="shared" si="4"/>
        <v>0</v>
      </c>
      <c r="I73" s="55">
        <v>1</v>
      </c>
      <c r="J73" s="15">
        <f t="shared" si="5"/>
        <v>0.0625</v>
      </c>
      <c r="K73" s="55">
        <v>3</v>
      </c>
      <c r="L73" s="106">
        <f t="shared" si="6"/>
        <v>0.23076923076923078</v>
      </c>
      <c r="M73" s="55">
        <v>1</v>
      </c>
      <c r="N73" s="106">
        <f t="shared" si="7"/>
        <v>0.0625</v>
      </c>
      <c r="O73" s="55">
        <v>10</v>
      </c>
      <c r="P73" s="15">
        <f t="shared" si="8"/>
        <v>0.7692307692307693</v>
      </c>
      <c r="Q73" s="55">
        <v>11</v>
      </c>
      <c r="R73" s="15">
        <f t="shared" si="9"/>
        <v>0.6875</v>
      </c>
      <c r="S73" s="70">
        <v>0</v>
      </c>
      <c r="T73" s="106">
        <f t="shared" si="10"/>
        <v>0</v>
      </c>
      <c r="U73" s="70">
        <v>0</v>
      </c>
      <c r="V73" s="106">
        <f t="shared" si="11"/>
        <v>0</v>
      </c>
      <c r="W73" s="69">
        <f t="shared" si="12"/>
        <v>13</v>
      </c>
      <c r="X73" s="45">
        <f t="shared" si="13"/>
        <v>1</v>
      </c>
      <c r="Y73" s="69">
        <f t="shared" si="14"/>
        <v>16</v>
      </c>
      <c r="Z73" s="45">
        <f t="shared" si="15"/>
        <v>1</v>
      </c>
      <c r="AA73" s="14"/>
      <c r="AB73" s="14">
        <f t="shared" si="16"/>
        <v>0</v>
      </c>
      <c r="AC73" s="14">
        <f t="shared" si="17"/>
        <v>3</v>
      </c>
      <c r="AD73" s="12">
        <f t="shared" si="18"/>
        <v>10</v>
      </c>
    </row>
    <row r="74" spans="2:30" s="7" customFormat="1" ht="28.5" customHeight="1">
      <c r="B74" s="22" t="s">
        <v>66</v>
      </c>
      <c r="C74" s="55">
        <v>0</v>
      </c>
      <c r="D74" s="106">
        <f t="shared" si="2"/>
        <v>0</v>
      </c>
      <c r="E74" s="55">
        <v>2</v>
      </c>
      <c r="F74" s="106">
        <f t="shared" si="3"/>
        <v>0.125</v>
      </c>
      <c r="G74" s="55">
        <v>0</v>
      </c>
      <c r="H74" s="15">
        <f t="shared" si="4"/>
        <v>0</v>
      </c>
      <c r="I74" s="55">
        <v>2</v>
      </c>
      <c r="J74" s="15">
        <f t="shared" si="5"/>
        <v>0.125</v>
      </c>
      <c r="K74" s="55">
        <v>4</v>
      </c>
      <c r="L74" s="106">
        <f t="shared" si="6"/>
        <v>0.3076923076923077</v>
      </c>
      <c r="M74" s="55">
        <v>0</v>
      </c>
      <c r="N74" s="106">
        <f t="shared" si="7"/>
        <v>0</v>
      </c>
      <c r="O74" s="55">
        <v>9</v>
      </c>
      <c r="P74" s="15">
        <f t="shared" si="8"/>
        <v>0.6923076923076923</v>
      </c>
      <c r="Q74" s="55">
        <v>12</v>
      </c>
      <c r="R74" s="15">
        <f t="shared" si="9"/>
        <v>0.75</v>
      </c>
      <c r="S74" s="70">
        <v>0</v>
      </c>
      <c r="T74" s="106">
        <f t="shared" si="10"/>
        <v>0</v>
      </c>
      <c r="U74" s="70">
        <v>0</v>
      </c>
      <c r="V74" s="106">
        <f t="shared" si="11"/>
        <v>0</v>
      </c>
      <c r="W74" s="69">
        <f t="shared" si="12"/>
        <v>13</v>
      </c>
      <c r="X74" s="45">
        <f t="shared" si="13"/>
        <v>1</v>
      </c>
      <c r="Y74" s="69">
        <f t="shared" si="14"/>
        <v>16</v>
      </c>
      <c r="Z74" s="45">
        <f t="shared" si="15"/>
        <v>1</v>
      </c>
      <c r="AA74" s="14"/>
      <c r="AB74" s="14">
        <f t="shared" si="16"/>
        <v>0</v>
      </c>
      <c r="AC74" s="14">
        <f t="shared" si="17"/>
        <v>4</v>
      </c>
      <c r="AD74" s="12">
        <f t="shared" si="18"/>
        <v>9</v>
      </c>
    </row>
    <row r="75" spans="2:30" s="7" customFormat="1" ht="28.5" customHeight="1">
      <c r="B75" s="22" t="s">
        <v>67</v>
      </c>
      <c r="C75" s="55">
        <v>0</v>
      </c>
      <c r="D75" s="106">
        <f t="shared" si="2"/>
        <v>0</v>
      </c>
      <c r="E75" s="55">
        <v>0</v>
      </c>
      <c r="F75" s="106">
        <f t="shared" si="3"/>
        <v>0</v>
      </c>
      <c r="G75" s="55">
        <v>3</v>
      </c>
      <c r="H75" s="15">
        <f t="shared" si="4"/>
        <v>0.23076923076923078</v>
      </c>
      <c r="I75" s="55">
        <v>2</v>
      </c>
      <c r="J75" s="15">
        <f t="shared" si="5"/>
        <v>0.125</v>
      </c>
      <c r="K75" s="55">
        <v>4</v>
      </c>
      <c r="L75" s="106">
        <f t="shared" si="6"/>
        <v>0.3076923076923077</v>
      </c>
      <c r="M75" s="55">
        <v>5</v>
      </c>
      <c r="N75" s="106">
        <f t="shared" si="7"/>
        <v>0.3125</v>
      </c>
      <c r="O75" s="55">
        <v>6</v>
      </c>
      <c r="P75" s="15">
        <f t="shared" si="8"/>
        <v>0.46153846153846156</v>
      </c>
      <c r="Q75" s="55">
        <v>9</v>
      </c>
      <c r="R75" s="15">
        <f t="shared" si="9"/>
        <v>0.5625</v>
      </c>
      <c r="S75" s="70">
        <v>0</v>
      </c>
      <c r="T75" s="106">
        <f t="shared" si="10"/>
        <v>0</v>
      </c>
      <c r="U75" s="70">
        <v>0</v>
      </c>
      <c r="V75" s="106">
        <f t="shared" si="11"/>
        <v>0</v>
      </c>
      <c r="W75" s="69">
        <f t="shared" si="12"/>
        <v>13</v>
      </c>
      <c r="X75" s="45">
        <f t="shared" si="13"/>
        <v>1</v>
      </c>
      <c r="Y75" s="69">
        <f t="shared" si="14"/>
        <v>16</v>
      </c>
      <c r="Z75" s="45">
        <f t="shared" si="15"/>
        <v>1</v>
      </c>
      <c r="AA75" s="13"/>
      <c r="AB75" s="13">
        <f t="shared" si="16"/>
        <v>3</v>
      </c>
      <c r="AC75" s="13">
        <f t="shared" si="17"/>
        <v>4</v>
      </c>
      <c r="AD75" s="12">
        <f t="shared" si="18"/>
        <v>6</v>
      </c>
    </row>
    <row r="76" spans="2:30" s="7" customFormat="1" ht="28.5" customHeight="1" thickBot="1">
      <c r="B76" s="102" t="s">
        <v>72</v>
      </c>
      <c r="C76" s="101">
        <v>0</v>
      </c>
      <c r="D76" s="107">
        <f t="shared" si="2"/>
        <v>0</v>
      </c>
      <c r="E76" s="101">
        <v>0</v>
      </c>
      <c r="F76" s="107">
        <f t="shared" si="3"/>
        <v>0</v>
      </c>
      <c r="G76" s="101">
        <v>3</v>
      </c>
      <c r="H76" s="88">
        <f t="shared" si="4"/>
        <v>0.23076923076923078</v>
      </c>
      <c r="I76" s="101">
        <v>2</v>
      </c>
      <c r="J76" s="88">
        <f t="shared" si="5"/>
        <v>0.125</v>
      </c>
      <c r="K76" s="101">
        <v>3</v>
      </c>
      <c r="L76" s="107">
        <f t="shared" si="6"/>
        <v>0.23076923076923078</v>
      </c>
      <c r="M76" s="101">
        <v>3</v>
      </c>
      <c r="N76" s="107">
        <f t="shared" si="7"/>
        <v>0.1875</v>
      </c>
      <c r="O76" s="101">
        <v>7</v>
      </c>
      <c r="P76" s="88">
        <f t="shared" si="8"/>
        <v>0.5384615384615384</v>
      </c>
      <c r="Q76" s="101">
        <v>11</v>
      </c>
      <c r="R76" s="88">
        <f t="shared" si="9"/>
        <v>0.6875</v>
      </c>
      <c r="S76" s="118">
        <v>0</v>
      </c>
      <c r="T76" s="107">
        <f t="shared" si="10"/>
        <v>0</v>
      </c>
      <c r="U76" s="118">
        <v>0</v>
      </c>
      <c r="V76" s="107">
        <f t="shared" si="11"/>
        <v>0</v>
      </c>
      <c r="W76" s="78">
        <f t="shared" si="12"/>
        <v>13</v>
      </c>
      <c r="X76" s="46">
        <f t="shared" si="13"/>
        <v>1</v>
      </c>
      <c r="Y76" s="78">
        <f t="shared" si="14"/>
        <v>16</v>
      </c>
      <c r="Z76" s="46">
        <f t="shared" si="15"/>
        <v>1</v>
      </c>
      <c r="AA76" s="13"/>
      <c r="AB76" s="13">
        <f t="shared" si="16"/>
        <v>3</v>
      </c>
      <c r="AC76" s="13">
        <f t="shared" si="17"/>
        <v>3</v>
      </c>
      <c r="AD76" s="12">
        <f t="shared" si="18"/>
        <v>7</v>
      </c>
    </row>
    <row r="77" spans="2:20" s="17" customFormat="1" ht="18" customHeight="1" thickBot="1">
      <c r="B77" s="73"/>
      <c r="C77" s="16"/>
      <c r="D77" s="15"/>
      <c r="E77" s="16"/>
      <c r="F77" s="15"/>
      <c r="G77" s="16"/>
      <c r="H77" s="15"/>
      <c r="I77" s="16"/>
      <c r="J77" s="15"/>
      <c r="K77" s="68"/>
      <c r="L77" s="15"/>
      <c r="M77" s="74"/>
      <c r="N77" s="75"/>
      <c r="O77" s="73"/>
      <c r="P77" s="76"/>
      <c r="Q77" s="76"/>
      <c r="R77" s="76"/>
      <c r="S77" s="76"/>
      <c r="T77" s="77"/>
    </row>
    <row r="78" spans="2:26" s="7" customFormat="1" ht="21" customHeight="1">
      <c r="B78" s="167" t="s">
        <v>68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9"/>
    </row>
    <row r="79" spans="2:26" s="7" customFormat="1" ht="21" customHeight="1" thickBot="1">
      <c r="B79" s="158" t="s">
        <v>69</v>
      </c>
      <c r="C79" s="190"/>
      <c r="D79" s="190"/>
      <c r="E79" s="190"/>
      <c r="F79" s="190"/>
      <c r="G79" s="159"/>
      <c r="H79" s="159"/>
      <c r="I79" s="159"/>
      <c r="J79" s="159"/>
      <c r="K79" s="190"/>
      <c r="L79" s="190"/>
      <c r="M79" s="190"/>
      <c r="N79" s="190"/>
      <c r="O79" s="159"/>
      <c r="P79" s="159"/>
      <c r="Q79" s="159"/>
      <c r="R79" s="159"/>
      <c r="S79" s="190"/>
      <c r="T79" s="190"/>
      <c r="U79" s="190"/>
      <c r="V79" s="190"/>
      <c r="W79" s="159"/>
      <c r="X79" s="159"/>
      <c r="Y79" s="159"/>
      <c r="Z79" s="160"/>
    </row>
    <row r="80" spans="2:26" s="7" customFormat="1" ht="21" customHeight="1" thickBot="1">
      <c r="B80" s="191"/>
      <c r="C80" s="171" t="s">
        <v>14</v>
      </c>
      <c r="D80" s="170"/>
      <c r="E80" s="170"/>
      <c r="F80" s="172"/>
      <c r="G80" s="170" t="s">
        <v>15</v>
      </c>
      <c r="H80" s="170"/>
      <c r="I80" s="170"/>
      <c r="J80" s="170"/>
      <c r="K80" s="171" t="s">
        <v>16</v>
      </c>
      <c r="L80" s="170"/>
      <c r="M80" s="170"/>
      <c r="N80" s="172"/>
      <c r="O80" s="170" t="s">
        <v>17</v>
      </c>
      <c r="P80" s="170"/>
      <c r="Q80" s="170"/>
      <c r="R80" s="170"/>
      <c r="S80" s="171" t="s">
        <v>57</v>
      </c>
      <c r="T80" s="170"/>
      <c r="U80" s="170"/>
      <c r="V80" s="172"/>
      <c r="W80" s="174" t="s">
        <v>4</v>
      </c>
      <c r="X80" s="174"/>
      <c r="Y80" s="174"/>
      <c r="Z80" s="175"/>
    </row>
    <row r="81" spans="2:26" s="7" customFormat="1" ht="21" customHeight="1" thickBot="1">
      <c r="B81" s="192"/>
      <c r="C81" s="176" t="s">
        <v>117</v>
      </c>
      <c r="D81" s="157"/>
      <c r="E81" s="176" t="s">
        <v>120</v>
      </c>
      <c r="F81" s="157"/>
      <c r="G81" s="176" t="s">
        <v>117</v>
      </c>
      <c r="H81" s="157"/>
      <c r="I81" s="176" t="s">
        <v>120</v>
      </c>
      <c r="J81" s="157"/>
      <c r="K81" s="176" t="s">
        <v>117</v>
      </c>
      <c r="L81" s="157"/>
      <c r="M81" s="176" t="s">
        <v>120</v>
      </c>
      <c r="N81" s="157"/>
      <c r="O81" s="176" t="s">
        <v>117</v>
      </c>
      <c r="P81" s="157"/>
      <c r="Q81" s="176" t="s">
        <v>120</v>
      </c>
      <c r="R81" s="157"/>
      <c r="S81" s="176" t="s">
        <v>117</v>
      </c>
      <c r="T81" s="157"/>
      <c r="U81" s="176" t="s">
        <v>120</v>
      </c>
      <c r="V81" s="157"/>
      <c r="W81" s="176" t="s">
        <v>117</v>
      </c>
      <c r="X81" s="157"/>
      <c r="Y81" s="176" t="s">
        <v>120</v>
      </c>
      <c r="Z81" s="157"/>
    </row>
    <row r="82" spans="2:30" s="7" customFormat="1" ht="28.5" customHeight="1">
      <c r="B82" s="22" t="s">
        <v>70</v>
      </c>
      <c r="C82" s="55">
        <v>0</v>
      </c>
      <c r="D82" s="106">
        <f>C82/W82</f>
        <v>0</v>
      </c>
      <c r="E82" s="55">
        <v>1</v>
      </c>
      <c r="F82" s="106">
        <f>E82/Y82</f>
        <v>0.0625</v>
      </c>
      <c r="G82" s="55">
        <v>0</v>
      </c>
      <c r="H82" s="15">
        <f>G82/W82</f>
        <v>0</v>
      </c>
      <c r="I82" s="55">
        <v>1</v>
      </c>
      <c r="J82" s="15">
        <f>I82/Y82</f>
        <v>0.0625</v>
      </c>
      <c r="K82" s="55">
        <v>1</v>
      </c>
      <c r="L82" s="106">
        <f>K82/W82</f>
        <v>0.07692307692307693</v>
      </c>
      <c r="M82" s="55">
        <v>2</v>
      </c>
      <c r="N82" s="106">
        <f>M82/Y82</f>
        <v>0.125</v>
      </c>
      <c r="O82" s="55">
        <v>11</v>
      </c>
      <c r="P82" s="15">
        <f>O82/W82</f>
        <v>0.8461538461538461</v>
      </c>
      <c r="Q82" s="55">
        <v>12</v>
      </c>
      <c r="R82" s="15">
        <f>Q82/Y82</f>
        <v>0.75</v>
      </c>
      <c r="S82" s="117">
        <v>1</v>
      </c>
      <c r="T82" s="106">
        <f>S82/W82</f>
        <v>0.07692307692307693</v>
      </c>
      <c r="U82" s="117">
        <v>0</v>
      </c>
      <c r="V82" s="106">
        <f>U82/Y82</f>
        <v>0</v>
      </c>
      <c r="W82" s="116">
        <f>O82+K82+G82+C82+S82</f>
        <v>13</v>
      </c>
      <c r="X82" s="45">
        <f>D82+H82+L82+P82+T82</f>
        <v>1</v>
      </c>
      <c r="Y82" s="116">
        <f>Q82+M82+I82+E82+U82</f>
        <v>16</v>
      </c>
      <c r="Z82" s="45">
        <f>F82+J82+N82+R82+V82</f>
        <v>1</v>
      </c>
      <c r="AA82" s="13"/>
      <c r="AB82" s="13"/>
      <c r="AC82" s="13">
        <f>K82</f>
        <v>1</v>
      </c>
      <c r="AD82" s="12">
        <f>O82</f>
        <v>11</v>
      </c>
    </row>
    <row r="83" spans="2:30" s="7" customFormat="1" ht="28.5" customHeight="1">
      <c r="B83" s="22" t="s">
        <v>21</v>
      </c>
      <c r="C83" s="55">
        <v>0</v>
      </c>
      <c r="D83" s="106">
        <f>C83/W83</f>
        <v>0</v>
      </c>
      <c r="E83" s="55">
        <v>0</v>
      </c>
      <c r="F83" s="106">
        <f>E83/Y83</f>
        <v>0</v>
      </c>
      <c r="G83" s="55">
        <v>0</v>
      </c>
      <c r="H83" s="15">
        <f>G83/W83</f>
        <v>0</v>
      </c>
      <c r="I83" s="55">
        <v>4</v>
      </c>
      <c r="J83" s="15">
        <f>I83/Y83</f>
        <v>0.25</v>
      </c>
      <c r="K83" s="55">
        <v>2</v>
      </c>
      <c r="L83" s="106">
        <f>K83/W83</f>
        <v>0.15384615384615385</v>
      </c>
      <c r="M83" s="55">
        <v>0</v>
      </c>
      <c r="N83" s="106">
        <f>M83/Y83</f>
        <v>0</v>
      </c>
      <c r="O83" s="55">
        <v>10</v>
      </c>
      <c r="P83" s="15">
        <f>O83/W83</f>
        <v>0.7692307692307693</v>
      </c>
      <c r="Q83" s="55">
        <v>12</v>
      </c>
      <c r="R83" s="15">
        <f>Q83/Y83</f>
        <v>0.75</v>
      </c>
      <c r="S83" s="55">
        <v>1</v>
      </c>
      <c r="T83" s="106">
        <f>S83/W83</f>
        <v>0.07692307692307693</v>
      </c>
      <c r="U83" s="55">
        <v>0</v>
      </c>
      <c r="V83" s="106">
        <f>U83/Y83</f>
        <v>0</v>
      </c>
      <c r="W83" s="69">
        <f>O83+K83+G83+C83+S83</f>
        <v>13</v>
      </c>
      <c r="X83" s="45">
        <f>D83+H83+L83+P83+T83</f>
        <v>1</v>
      </c>
      <c r="Y83" s="69">
        <f>Q83+M83+I83+E83+U83</f>
        <v>16</v>
      </c>
      <c r="Z83" s="45">
        <f>F83+J83+N83+R83+V83</f>
        <v>1</v>
      </c>
      <c r="AA83" s="13"/>
      <c r="AB83" s="13"/>
      <c r="AC83" s="13"/>
      <c r="AD83" s="12"/>
    </row>
    <row r="84" spans="2:30" s="7" customFormat="1" ht="28.5" customHeight="1" thickBot="1">
      <c r="B84" s="102" t="s">
        <v>71</v>
      </c>
      <c r="C84" s="101">
        <v>0</v>
      </c>
      <c r="D84" s="107">
        <f>C84/W84</f>
        <v>0</v>
      </c>
      <c r="E84" s="101">
        <v>0</v>
      </c>
      <c r="F84" s="107">
        <f>E84/Y84</f>
        <v>0</v>
      </c>
      <c r="G84" s="101">
        <v>0</v>
      </c>
      <c r="H84" s="88">
        <f>G84/W84</f>
        <v>0</v>
      </c>
      <c r="I84" s="101">
        <v>3</v>
      </c>
      <c r="J84" s="88">
        <f>I84/Y84</f>
        <v>0.1875</v>
      </c>
      <c r="K84" s="101">
        <v>1</v>
      </c>
      <c r="L84" s="107">
        <f>K84/W84</f>
        <v>0.07692307692307693</v>
      </c>
      <c r="M84" s="101">
        <v>1</v>
      </c>
      <c r="N84" s="107">
        <f>M84/Y84</f>
        <v>0.0625</v>
      </c>
      <c r="O84" s="101">
        <v>12</v>
      </c>
      <c r="P84" s="88">
        <f>O84/W84</f>
        <v>0.9230769230769231</v>
      </c>
      <c r="Q84" s="101">
        <v>12</v>
      </c>
      <c r="R84" s="88">
        <f>Q84/Y84</f>
        <v>0.75</v>
      </c>
      <c r="S84" s="101">
        <v>0</v>
      </c>
      <c r="T84" s="107">
        <f>S84/W84</f>
        <v>0</v>
      </c>
      <c r="U84" s="101">
        <v>0</v>
      </c>
      <c r="V84" s="107">
        <f>U84/Y84</f>
        <v>0</v>
      </c>
      <c r="W84" s="78">
        <f>O84+K84+G84+C84+S84</f>
        <v>13</v>
      </c>
      <c r="X84" s="46">
        <f>D84+H84+L84+P84+T84</f>
        <v>1</v>
      </c>
      <c r="Y84" s="78">
        <f>Q84+M84+I84+E84+U84</f>
        <v>16</v>
      </c>
      <c r="Z84" s="46">
        <f>F84+J84+N84+R84+V84</f>
        <v>1</v>
      </c>
      <c r="AA84" s="13"/>
      <c r="AB84" s="13"/>
      <c r="AC84" s="13"/>
      <c r="AD84" s="12"/>
    </row>
    <row r="85" spans="2:14" s="7" customFormat="1" ht="15" customHeight="1" thickBot="1">
      <c r="B85" s="11"/>
      <c r="D85" s="9"/>
      <c r="F85" s="9"/>
      <c r="H85" s="9"/>
      <c r="J85" s="31"/>
      <c r="K85" s="66"/>
      <c r="L85" s="31"/>
      <c r="M85" s="72"/>
      <c r="N85" s="41"/>
    </row>
    <row r="86" spans="2:26" s="7" customFormat="1" ht="21" customHeight="1">
      <c r="B86" s="167" t="s">
        <v>23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9"/>
    </row>
    <row r="87" spans="2:26" s="7" customFormat="1" ht="21" customHeight="1" thickBot="1">
      <c r="B87" s="158" t="s">
        <v>30</v>
      </c>
      <c r="C87" s="190"/>
      <c r="D87" s="190"/>
      <c r="E87" s="190"/>
      <c r="F87" s="190"/>
      <c r="G87" s="159"/>
      <c r="H87" s="159"/>
      <c r="I87" s="159"/>
      <c r="J87" s="159"/>
      <c r="K87" s="190"/>
      <c r="L87" s="190"/>
      <c r="M87" s="190"/>
      <c r="N87" s="190"/>
      <c r="O87" s="159"/>
      <c r="P87" s="159"/>
      <c r="Q87" s="159"/>
      <c r="R87" s="159"/>
      <c r="S87" s="190"/>
      <c r="T87" s="190"/>
      <c r="U87" s="190"/>
      <c r="V87" s="190"/>
      <c r="W87" s="159"/>
      <c r="X87" s="159"/>
      <c r="Y87" s="159"/>
      <c r="Z87" s="160"/>
    </row>
    <row r="88" spans="2:26" s="7" customFormat="1" ht="21" customHeight="1" thickBot="1">
      <c r="B88" s="191"/>
      <c r="C88" s="171" t="s">
        <v>14</v>
      </c>
      <c r="D88" s="170"/>
      <c r="E88" s="170"/>
      <c r="F88" s="172"/>
      <c r="G88" s="170" t="s">
        <v>15</v>
      </c>
      <c r="H88" s="170"/>
      <c r="I88" s="170"/>
      <c r="J88" s="170"/>
      <c r="K88" s="171" t="s">
        <v>16</v>
      </c>
      <c r="L88" s="170"/>
      <c r="M88" s="170"/>
      <c r="N88" s="172"/>
      <c r="O88" s="170" t="s">
        <v>17</v>
      </c>
      <c r="P88" s="170"/>
      <c r="Q88" s="170"/>
      <c r="R88" s="170"/>
      <c r="S88" s="171" t="s">
        <v>57</v>
      </c>
      <c r="T88" s="170"/>
      <c r="U88" s="170"/>
      <c r="V88" s="172"/>
      <c r="W88" s="174" t="s">
        <v>4</v>
      </c>
      <c r="X88" s="174"/>
      <c r="Y88" s="174"/>
      <c r="Z88" s="175"/>
    </row>
    <row r="89" spans="2:26" s="7" customFormat="1" ht="21" customHeight="1" thickBot="1">
      <c r="B89" s="192"/>
      <c r="C89" s="176" t="s">
        <v>117</v>
      </c>
      <c r="D89" s="157"/>
      <c r="E89" s="176" t="s">
        <v>120</v>
      </c>
      <c r="F89" s="157"/>
      <c r="G89" s="176" t="s">
        <v>117</v>
      </c>
      <c r="H89" s="157"/>
      <c r="I89" s="176" t="s">
        <v>120</v>
      </c>
      <c r="J89" s="157"/>
      <c r="K89" s="176" t="s">
        <v>117</v>
      </c>
      <c r="L89" s="157"/>
      <c r="M89" s="176" t="s">
        <v>120</v>
      </c>
      <c r="N89" s="157"/>
      <c r="O89" s="176" t="s">
        <v>117</v>
      </c>
      <c r="P89" s="157"/>
      <c r="Q89" s="176" t="s">
        <v>120</v>
      </c>
      <c r="R89" s="157"/>
      <c r="S89" s="176" t="s">
        <v>117</v>
      </c>
      <c r="T89" s="157"/>
      <c r="U89" s="176" t="s">
        <v>120</v>
      </c>
      <c r="V89" s="157"/>
      <c r="W89" s="176" t="s">
        <v>117</v>
      </c>
      <c r="X89" s="157"/>
      <c r="Y89" s="176" t="s">
        <v>120</v>
      </c>
      <c r="Z89" s="157"/>
    </row>
    <row r="90" spans="2:26" s="7" customFormat="1" ht="28.5" customHeight="1" thickBot="1">
      <c r="B90" s="102" t="s">
        <v>24</v>
      </c>
      <c r="C90" s="60">
        <v>0</v>
      </c>
      <c r="D90" s="111">
        <f>C90/W90</f>
        <v>0</v>
      </c>
      <c r="E90" s="60">
        <v>1</v>
      </c>
      <c r="F90" s="111">
        <f>E90/Y90</f>
        <v>0.0625</v>
      </c>
      <c r="G90" s="60">
        <v>0</v>
      </c>
      <c r="H90" s="42">
        <f>G90/W90</f>
        <v>0</v>
      </c>
      <c r="I90" s="60">
        <v>3</v>
      </c>
      <c r="J90" s="42">
        <f>I90/Y90</f>
        <v>0.1875</v>
      </c>
      <c r="K90" s="60">
        <v>2</v>
      </c>
      <c r="L90" s="111">
        <f>K90/W90</f>
        <v>0.15384615384615385</v>
      </c>
      <c r="M90" s="60">
        <v>0</v>
      </c>
      <c r="N90" s="111">
        <f>M90/Y90</f>
        <v>0</v>
      </c>
      <c r="O90" s="60">
        <v>11</v>
      </c>
      <c r="P90" s="42">
        <f>O90/W90</f>
        <v>0.8461538461538461</v>
      </c>
      <c r="Q90" s="60">
        <v>12</v>
      </c>
      <c r="R90" s="42">
        <f>Q90/Y90</f>
        <v>0.75</v>
      </c>
      <c r="S90" s="119">
        <v>0</v>
      </c>
      <c r="T90" s="111">
        <f>S90/W90</f>
        <v>0</v>
      </c>
      <c r="U90" s="119">
        <v>0</v>
      </c>
      <c r="V90" s="111">
        <f>U90/Y90</f>
        <v>0</v>
      </c>
      <c r="W90" s="120">
        <f>C90+G90+K90+O90+S90</f>
        <v>13</v>
      </c>
      <c r="X90" s="44">
        <f>D90+H90+L90+P90+T90</f>
        <v>1</v>
      </c>
      <c r="Y90" s="120">
        <f>E90+I90+M90+Q90+U90</f>
        <v>16</v>
      </c>
      <c r="Z90" s="44">
        <f>F90+J90+N90+R90+V90</f>
        <v>1</v>
      </c>
    </row>
    <row r="91" spans="2:14" s="7" customFormat="1" ht="15" customHeight="1">
      <c r="B91" s="11"/>
      <c r="D91" s="9"/>
      <c r="F91" s="9"/>
      <c r="H91" s="9"/>
      <c r="J91" s="31"/>
      <c r="K91" s="66"/>
      <c r="L91" s="31"/>
      <c r="M91" s="40"/>
      <c r="N91" s="138"/>
    </row>
    <row r="92" spans="2:14" s="7" customFormat="1" ht="15" customHeight="1">
      <c r="B92" s="11"/>
      <c r="D92" s="9"/>
      <c r="F92" s="9"/>
      <c r="H92" s="9"/>
      <c r="J92" s="31"/>
      <c r="K92" s="66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6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6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6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6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6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6"/>
      <c r="L481" s="31"/>
      <c r="M481" s="40"/>
      <c r="N481" s="41"/>
    </row>
  </sheetData>
  <sheetProtection/>
  <mergeCells count="87">
    <mergeCell ref="U89:V89"/>
    <mergeCell ref="W89:X89"/>
    <mergeCell ref="Y89:Z89"/>
    <mergeCell ref="B2:F2"/>
    <mergeCell ref="B3:F3"/>
    <mergeCell ref="B5:F5"/>
    <mergeCell ref="B10:F10"/>
    <mergeCell ref="C7:D7"/>
    <mergeCell ref="B7:B8"/>
    <mergeCell ref="E7:F7"/>
    <mergeCell ref="C88:F88"/>
    <mergeCell ref="C8:D8"/>
    <mergeCell ref="E8:F8"/>
    <mergeCell ref="B11:F11"/>
    <mergeCell ref="B38:F38"/>
    <mergeCell ref="C12:D12"/>
    <mergeCell ref="E12:F12"/>
    <mergeCell ref="G68:J68"/>
    <mergeCell ref="Q89:R89"/>
    <mergeCell ref="S89:T89"/>
    <mergeCell ref="S81:T81"/>
    <mergeCell ref="S80:V80"/>
    <mergeCell ref="O88:R88"/>
    <mergeCell ref="S88:V88"/>
    <mergeCell ref="B86:Z86"/>
    <mergeCell ref="B87:Z87"/>
    <mergeCell ref="B88:B89"/>
    <mergeCell ref="O89:P89"/>
    <mergeCell ref="U81:V81"/>
    <mergeCell ref="W81:X81"/>
    <mergeCell ref="C89:D89"/>
    <mergeCell ref="E89:F89"/>
    <mergeCell ref="G89:H89"/>
    <mergeCell ref="I89:J89"/>
    <mergeCell ref="K89:L89"/>
    <mergeCell ref="W88:Z88"/>
    <mergeCell ref="M89:N89"/>
    <mergeCell ref="G88:J88"/>
    <mergeCell ref="K88:N88"/>
    <mergeCell ref="M81:N81"/>
    <mergeCell ref="O81:P81"/>
    <mergeCell ref="C81:D81"/>
    <mergeCell ref="Q81:R81"/>
    <mergeCell ref="Y81:Z81"/>
    <mergeCell ref="E81:F81"/>
    <mergeCell ref="G81:H81"/>
    <mergeCell ref="I81:J81"/>
    <mergeCell ref="K81:L81"/>
    <mergeCell ref="W69:X69"/>
    <mergeCell ref="Y69:Z69"/>
    <mergeCell ref="B80:B81"/>
    <mergeCell ref="C80:F80"/>
    <mergeCell ref="G80:J80"/>
    <mergeCell ref="K80:N80"/>
    <mergeCell ref="O80:R80"/>
    <mergeCell ref="B78:Z78"/>
    <mergeCell ref="B79:Z79"/>
    <mergeCell ref="W80:Z80"/>
    <mergeCell ref="K68:N68"/>
    <mergeCell ref="O68:R68"/>
    <mergeCell ref="S68:V68"/>
    <mergeCell ref="U69:V69"/>
    <mergeCell ref="O69:P69"/>
    <mergeCell ref="Q69:R69"/>
    <mergeCell ref="S69:T69"/>
    <mergeCell ref="G69:H69"/>
    <mergeCell ref="I69:J69"/>
    <mergeCell ref="K69:L69"/>
    <mergeCell ref="M69:N69"/>
    <mergeCell ref="B57:F57"/>
    <mergeCell ref="B68:B69"/>
    <mergeCell ref="C68:F68"/>
    <mergeCell ref="C69:D69"/>
    <mergeCell ref="E69:F69"/>
    <mergeCell ref="B66:Z66"/>
    <mergeCell ref="B67:Z67"/>
    <mergeCell ref="C58:D58"/>
    <mergeCell ref="E58:F58"/>
    <mergeCell ref="W68:Z68"/>
    <mergeCell ref="C50:D50"/>
    <mergeCell ref="E50:F50"/>
    <mergeCell ref="B39:F39"/>
    <mergeCell ref="B56:F56"/>
    <mergeCell ref="C40:D40"/>
    <mergeCell ref="B48:F48"/>
    <mergeCell ref="B49:F49"/>
    <mergeCell ref="E40:F4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D450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1" max="1" width="1.7109375" style="2" customWidth="1"/>
    <col min="2" max="2" width="25.7109375" style="91" customWidth="1"/>
    <col min="3" max="3" width="7.7109375" style="2" customWidth="1"/>
    <col min="4" max="4" width="5.421875" style="4" bestFit="1" customWidth="1"/>
    <col min="5" max="5" width="7.7109375" style="2" customWidth="1"/>
    <col min="6" max="6" width="5.421875" style="4" bestFit="1" customWidth="1"/>
    <col min="7" max="7" width="7.7109375" style="2" customWidth="1"/>
    <col min="8" max="8" width="5.140625" style="4" bestFit="1" customWidth="1"/>
    <col min="9" max="9" width="7.7109375" style="2" customWidth="1"/>
    <col min="10" max="10" width="5.140625" style="28" bestFit="1" customWidth="1"/>
    <col min="11" max="11" width="7.7109375" style="63" customWidth="1"/>
    <col min="12" max="12" width="5.140625" style="28" bestFit="1" customWidth="1"/>
    <col min="13" max="13" width="7.7109375" style="34" customWidth="1"/>
    <col min="14" max="14" width="5.140625" style="35" bestFit="1" customWidth="1"/>
    <col min="15" max="15" width="7.7109375" style="2" customWidth="1"/>
    <col min="16" max="16" width="5.140625" style="2" bestFit="1" customWidth="1"/>
    <col min="17" max="17" width="7.7109375" style="2" customWidth="1"/>
    <col min="18" max="18" width="5.140625" style="2" bestFit="1" customWidth="1"/>
    <col min="19" max="19" width="7.7109375" style="2" customWidth="1"/>
    <col min="20" max="20" width="5.140625" style="2" bestFit="1" customWidth="1"/>
    <col min="21" max="21" width="7.7109375" style="2" customWidth="1"/>
    <col min="22" max="22" width="4.00390625" style="2" bestFit="1" customWidth="1"/>
    <col min="23" max="23" width="7.7109375" style="2" customWidth="1"/>
    <col min="24" max="24" width="5.421875" style="2" bestFit="1" customWidth="1"/>
    <col min="25" max="25" width="4.00390625" style="2" bestFit="1" customWidth="1"/>
    <col min="26" max="26" width="7.7109375" style="2" customWidth="1"/>
    <col min="27" max="16384" width="9.140625" style="2" customWidth="1"/>
  </cols>
  <sheetData>
    <row r="1" ht="13.5" thickBot="1"/>
    <row r="2" spans="2:14" ht="15.75">
      <c r="B2" s="177" t="s">
        <v>32</v>
      </c>
      <c r="C2" s="178"/>
      <c r="D2" s="178"/>
      <c r="E2" s="178"/>
      <c r="F2" s="179"/>
      <c r="G2" s="1"/>
      <c r="H2" s="1"/>
      <c r="I2" s="1"/>
      <c r="J2" s="27"/>
      <c r="K2" s="62"/>
      <c r="L2" s="27"/>
      <c r="M2" s="32"/>
      <c r="N2" s="33"/>
    </row>
    <row r="3" spans="2:14" ht="16.5" thickBot="1">
      <c r="B3" s="180" t="s">
        <v>25</v>
      </c>
      <c r="C3" s="181"/>
      <c r="D3" s="181"/>
      <c r="E3" s="181"/>
      <c r="F3" s="182"/>
      <c r="G3" s="18"/>
      <c r="H3" s="18"/>
      <c r="I3" s="18"/>
      <c r="J3" s="29"/>
      <c r="K3" s="64"/>
      <c r="L3" s="29"/>
      <c r="M3" s="36"/>
      <c r="N3" s="37"/>
    </row>
    <row r="4" ht="13.5" thickBot="1"/>
    <row r="5" spans="2:6" ht="16.5" thickBot="1">
      <c r="B5" s="183" t="s">
        <v>90</v>
      </c>
      <c r="C5" s="184"/>
      <c r="D5" s="184"/>
      <c r="E5" s="184"/>
      <c r="F5" s="185"/>
    </row>
    <row r="6" ht="13.5" thickBot="1"/>
    <row r="7" spans="2:6" ht="15">
      <c r="B7" s="186" t="s">
        <v>26</v>
      </c>
      <c r="C7" s="167" t="s">
        <v>117</v>
      </c>
      <c r="D7" s="169"/>
      <c r="E7" s="167" t="s">
        <v>120</v>
      </c>
      <c r="F7" s="169"/>
    </row>
    <row r="8" spans="2:6" ht="16.5" thickBot="1">
      <c r="B8" s="187"/>
      <c r="C8" s="188">
        <f>'Servizi Demografici'!C8:D8+Tributi!C8+Scuola!C8+Biblioteca!C8+'Servizio Tecnico'!C8:D8+'Edilizia Urbanistica'!C8:D8+Cultura!C8</f>
        <v>166</v>
      </c>
      <c r="D8" s="189"/>
      <c r="E8" s="188">
        <f>'Servizi Demografici'!E8:F8+Tributi!E8+Scuola!E8+Biblioteca!E8+'Servizio Tecnico'!E8:F8+'Edilizia Urbanistica'!E8:F8+Cultura!E8</f>
        <v>185</v>
      </c>
      <c r="F8" s="189"/>
    </row>
    <row r="9" ht="13.5" thickBot="1"/>
    <row r="10" spans="2:14" s="7" customFormat="1" ht="15">
      <c r="B10" s="167" t="s">
        <v>0</v>
      </c>
      <c r="C10" s="168"/>
      <c r="D10" s="168"/>
      <c r="E10" s="168"/>
      <c r="F10" s="169"/>
      <c r="G10" s="5"/>
      <c r="H10" s="6"/>
      <c r="I10" s="5"/>
      <c r="J10" s="30"/>
      <c r="K10" s="65"/>
      <c r="L10" s="30"/>
      <c r="M10" s="38"/>
      <c r="N10" s="39"/>
    </row>
    <row r="11" spans="2:14" s="7" customFormat="1" ht="15.75" thickBot="1">
      <c r="B11" s="158" t="s">
        <v>31</v>
      </c>
      <c r="C11" s="159"/>
      <c r="D11" s="159"/>
      <c r="E11" s="159"/>
      <c r="F11" s="160"/>
      <c r="G11" s="5"/>
      <c r="H11" s="6"/>
      <c r="I11" s="5"/>
      <c r="J11" s="30"/>
      <c r="K11" s="65"/>
      <c r="L11" s="30"/>
      <c r="M11" s="38"/>
      <c r="N11" s="39"/>
    </row>
    <row r="12" spans="2:14" s="7" customFormat="1" ht="15.75" thickBot="1">
      <c r="B12" s="95"/>
      <c r="C12" s="156" t="s">
        <v>117</v>
      </c>
      <c r="D12" s="157"/>
      <c r="E12" s="156" t="s">
        <v>120</v>
      </c>
      <c r="F12" s="157"/>
      <c r="G12" s="5"/>
      <c r="H12" s="6"/>
      <c r="I12" s="5"/>
      <c r="J12" s="30"/>
      <c r="K12" s="65"/>
      <c r="L12" s="30"/>
      <c r="M12" s="38"/>
      <c r="N12" s="39"/>
    </row>
    <row r="13" spans="2:14" s="7" customFormat="1" ht="14.25">
      <c r="B13" s="22" t="s">
        <v>1</v>
      </c>
      <c r="C13" s="96">
        <f>'Servizi Demografici'!A13+Tributi!C13+Scuola!C13+Biblioteca!C13+'Servizio Tecnico'!C13+'Edilizia Urbanistica'!C13+Cultura!C13</f>
        <v>40</v>
      </c>
      <c r="D13" s="20">
        <f>C13/C17</f>
        <v>0.3225806451612903</v>
      </c>
      <c r="E13" s="96">
        <f>'Servizi Demografici'!E13+Tributi!E13+Scuola!E13+Cultura!E13+Biblioteca!E13+'Servizio Tecnico'!E13+'Edilizia Urbanistica'!E13</f>
        <v>57</v>
      </c>
      <c r="F13" s="20">
        <f>E13/$E$17</f>
        <v>0.30978260869565216</v>
      </c>
      <c r="H13" s="9"/>
      <c r="J13" s="31"/>
      <c r="K13" s="66"/>
      <c r="L13" s="31"/>
      <c r="M13" s="40"/>
      <c r="N13" s="41"/>
    </row>
    <row r="14" spans="2:14" s="7" customFormat="1" ht="14.25">
      <c r="B14" s="22" t="s">
        <v>2</v>
      </c>
      <c r="C14" s="96">
        <f>'Servizi Demografici'!A14+Tributi!C14+Scuola!C14+Biblioteca!C14+'Servizio Tecnico'!C14+'Edilizia Urbanistica'!C14+Cultura!C14</f>
        <v>84</v>
      </c>
      <c r="D14" s="20">
        <f>C14/C17</f>
        <v>0.6774193548387096</v>
      </c>
      <c r="E14" s="96">
        <f>'Servizi Demografici'!E14+Tributi!E14+Scuola!E14+Cultura!E14+Biblioteca!E14+'Servizio Tecnico'!E14+'Edilizia Urbanistica'!E14</f>
        <v>126</v>
      </c>
      <c r="F14" s="20">
        <f>E14/$E$17</f>
        <v>0.6847826086956522</v>
      </c>
      <c r="H14" s="9"/>
      <c r="J14" s="31"/>
      <c r="K14" s="66"/>
      <c r="L14" s="31"/>
      <c r="M14" s="40"/>
      <c r="N14" s="41"/>
    </row>
    <row r="15" spans="2:14" s="7" customFormat="1" ht="14.25">
      <c r="B15" s="22" t="s">
        <v>3</v>
      </c>
      <c r="C15" s="96">
        <f>'Servizi Demografici'!A15+Tributi!C15+Scuola!C15+Biblioteca!C15+'Servizio Tecnico'!C15+'Edilizia Urbanistica'!C15+Cultura!C15</f>
        <v>0</v>
      </c>
      <c r="D15" s="20">
        <f>C15/C17</f>
        <v>0</v>
      </c>
      <c r="E15" s="96">
        <f>'Servizi Demografici'!E15+Tributi!E15+Scuola!E15+Cultura!E15+Biblioteca!E15+'Servizio Tecnico'!E15+'Edilizia Urbanistica'!E15</f>
        <v>1</v>
      </c>
      <c r="F15" s="20">
        <f>E15/$E$17</f>
        <v>0.005434782608695652</v>
      </c>
      <c r="H15" s="9"/>
      <c r="J15" s="31"/>
      <c r="K15" s="66"/>
      <c r="L15" s="31"/>
      <c r="M15" s="40"/>
      <c r="N15" s="41"/>
    </row>
    <row r="16" spans="2:14" s="7" customFormat="1" ht="15" thickBot="1">
      <c r="B16" s="58" t="s">
        <v>57</v>
      </c>
      <c r="C16" s="97">
        <f>'Servizi Demografici'!A16+Tributi!C16+Scuola!C16+Biblioteca!C16+'Servizio Tecnico'!C16+'Edilizia Urbanistica'!C16+Cultura!C16</f>
        <v>0</v>
      </c>
      <c r="D16" s="21">
        <f>C16/C17</f>
        <v>0</v>
      </c>
      <c r="E16" s="97">
        <f>'Servizi Demografici'!E16+Tributi!E16+Scuola!E16+Cultura!E16+Biblioteca!E16+'Servizio Tecnico'!E16+'Edilizia Urbanistica'!E16</f>
        <v>0</v>
      </c>
      <c r="F16" s="21">
        <f>E16/$E$17</f>
        <v>0</v>
      </c>
      <c r="H16" s="9"/>
      <c r="J16" s="31"/>
      <c r="K16" s="66"/>
      <c r="L16" s="31"/>
      <c r="M16" s="40"/>
      <c r="N16" s="41"/>
    </row>
    <row r="17" spans="2:14" s="50" customFormat="1" ht="14.25" thickBot="1" thickTop="1">
      <c r="B17" s="59" t="s">
        <v>4</v>
      </c>
      <c r="C17" s="98">
        <f>'Servizi Demografici'!A17+Tributi!C17+Scuola!C17+Biblioteca!C17+'Servizio Tecnico'!C17+'Edilizia Urbanistica'!C17+Cultura!C17</f>
        <v>124</v>
      </c>
      <c r="D17" s="49">
        <f>SUM(D13:D16)</f>
        <v>1</v>
      </c>
      <c r="E17" s="98">
        <f>'Servizi Demografici'!E17+Tributi!E17+Scuola!E17+Cultura!E17+Biblioteca!E17+'Servizio Tecnico'!E17+'Edilizia Urbanistica'!E17</f>
        <v>184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14.25">
      <c r="B18" s="26" t="s">
        <v>5</v>
      </c>
      <c r="C18" s="99">
        <f>'Servizi Demografici'!A18+Tributi!C18+Scuola!C18+Biblioteca!C18+'Servizio Tecnico'!C18+'Edilizia Urbanistica'!C18+Cultura!C18</f>
        <v>120</v>
      </c>
      <c r="D18" s="25">
        <f>C18/C22</f>
        <v>0.967741935483871</v>
      </c>
      <c r="E18" s="99">
        <f>'Servizi Demografici'!E18:F18+Tributi!E18+Scuola!E18+Biblioteca!E18+'Servizio Tecnico'!E18:F18+'Edilizia Urbanistica'!E18:F18+Cultura!E18</f>
        <v>170</v>
      </c>
      <c r="F18" s="25">
        <f>E18/$E$22</f>
        <v>0.918918918918919</v>
      </c>
      <c r="H18" s="9"/>
      <c r="J18" s="31"/>
      <c r="K18" s="66"/>
      <c r="L18" s="31"/>
      <c r="M18" s="40"/>
      <c r="N18" s="41"/>
    </row>
    <row r="19" spans="2:14" s="7" customFormat="1" ht="14.25">
      <c r="B19" s="22" t="s">
        <v>6</v>
      </c>
      <c r="C19" s="96">
        <f>'Servizi Demografici'!A19+Tributi!C19+Scuola!C19+Biblioteca!C19+'Servizio Tecnico'!C19+'Edilizia Urbanistica'!C19+Cultura!C19</f>
        <v>1</v>
      </c>
      <c r="D19" s="20">
        <f>C19/C22</f>
        <v>0.008064516129032258</v>
      </c>
      <c r="E19" s="96">
        <f>'Servizi Demografici'!E19:F19+Tributi!E19+Scuola!E19+Biblioteca!E19+'Servizio Tecnico'!E19:F19+'Edilizia Urbanistica'!E19:F19+Cultura!E19</f>
        <v>9</v>
      </c>
      <c r="F19" s="20">
        <f>E19/$E$22</f>
        <v>0.04864864864864865</v>
      </c>
      <c r="H19" s="9"/>
      <c r="J19" s="31"/>
      <c r="K19" s="66"/>
      <c r="L19" s="31"/>
      <c r="M19" s="40"/>
      <c r="N19" s="41"/>
    </row>
    <row r="20" spans="2:14" s="7" customFormat="1" ht="14.25">
      <c r="B20" s="22" t="s">
        <v>7</v>
      </c>
      <c r="C20" s="96">
        <f>'Servizi Demografici'!A20+Tributi!C20+Scuola!C20+Biblioteca!C20+'Servizio Tecnico'!C20+'Edilizia Urbanistica'!C20+Cultura!C20</f>
        <v>1</v>
      </c>
      <c r="D20" s="20">
        <f>C20/C22</f>
        <v>0.008064516129032258</v>
      </c>
      <c r="E20" s="96">
        <f>'Servizi Demografici'!E20:F20+Tributi!E20+Scuola!E20+Biblioteca!E20+'Servizio Tecnico'!E20:F20+'Edilizia Urbanistica'!E20:F20+Cultura!E20</f>
        <v>4</v>
      </c>
      <c r="F20" s="20">
        <f>E20/$E$22</f>
        <v>0.021621621621621623</v>
      </c>
      <c r="H20" s="9"/>
      <c r="J20" s="31"/>
      <c r="K20" s="66"/>
      <c r="L20" s="31"/>
      <c r="M20" s="40"/>
      <c r="N20" s="41"/>
    </row>
    <row r="21" spans="2:14" s="7" customFormat="1" ht="15" thickBot="1">
      <c r="B21" s="58" t="s">
        <v>57</v>
      </c>
      <c r="C21" s="97">
        <f>'Servizi Demografici'!A21+Tributi!C21+Scuola!C21+Biblioteca!C21+'Servizio Tecnico'!C21+'Edilizia Urbanistica'!C21+Cultura!C21</f>
        <v>2</v>
      </c>
      <c r="D21" s="21">
        <f>C21/C22</f>
        <v>0.016129032258064516</v>
      </c>
      <c r="E21" s="97">
        <f>'Servizi Demografici'!E21:F21+Tributi!E21+Scuola!E21+Biblioteca!E21+'Servizio Tecnico'!E21:F21+'Edilizia Urbanistica'!E21:F21+Cultura!E21</f>
        <v>2</v>
      </c>
      <c r="F21" s="21">
        <f>E21/$E$22</f>
        <v>0.010810810810810811</v>
      </c>
      <c r="H21" s="9"/>
      <c r="J21" s="31"/>
      <c r="K21" s="66"/>
      <c r="L21" s="31"/>
      <c r="M21" s="40"/>
      <c r="N21" s="41"/>
    </row>
    <row r="22" spans="2:14" s="50" customFormat="1" ht="14.25" thickBot="1" thickTop="1">
      <c r="B22" s="139" t="s">
        <v>4</v>
      </c>
      <c r="C22" s="140">
        <f>SUM(C18:C21)</f>
        <v>124</v>
      </c>
      <c r="D22" s="54">
        <f>SUM(D18:D21)</f>
        <v>1</v>
      </c>
      <c r="E22" s="140">
        <f>SUM(E18:E21)</f>
        <v>185</v>
      </c>
      <c r="F22" s="54">
        <f>SUM(F18:F21)</f>
        <v>1</v>
      </c>
      <c r="H22" s="51"/>
      <c r="J22" s="52"/>
      <c r="K22" s="67"/>
      <c r="L22" s="52"/>
      <c r="M22" s="43"/>
      <c r="N22" s="53"/>
    </row>
    <row r="23" spans="2:14" s="7" customFormat="1" ht="14.25">
      <c r="B23" s="26" t="s">
        <v>104</v>
      </c>
      <c r="C23" s="99">
        <f>'Servizi Demografici'!A23+Tributi!C23+Scuola!C23+Biblioteca!C23+'Servizio Tecnico'!C23+'Edilizia Urbanistica'!C23+Cultura!C23</f>
        <v>3</v>
      </c>
      <c r="D23" s="25">
        <f>C23/$E$32</f>
        <v>0.016216216216216217</v>
      </c>
      <c r="E23" s="99">
        <f>'Servizi Demografici'!E23:F23+Tributi!E23+Scuola!E23+Biblioteca!E23+'Servizio Tecnico'!E23:F23+'Edilizia Urbanistica'!E23:F23+Cultura!E23</f>
        <v>16</v>
      </c>
      <c r="F23" s="25">
        <f>E23/$E$32</f>
        <v>0.08648648648648649</v>
      </c>
      <c r="H23" s="9"/>
      <c r="J23" s="31"/>
      <c r="K23" s="66"/>
      <c r="L23" s="31"/>
      <c r="M23" s="40"/>
      <c r="N23" s="41"/>
    </row>
    <row r="24" spans="2:14" s="7" customFormat="1" ht="14.25">
      <c r="B24" s="22" t="s">
        <v>105</v>
      </c>
      <c r="C24" s="96">
        <f>'Servizi Demografici'!A24+Tributi!C24+Scuola!C24+Biblioteca!C24+'Servizio Tecnico'!C24+'Edilizia Urbanistica'!C24+Cultura!C24</f>
        <v>38</v>
      </c>
      <c r="D24" s="20">
        <f aca="true" t="shared" si="0" ref="D24:F31">C24/$E$32</f>
        <v>0.20540540540540542</v>
      </c>
      <c r="E24" s="96">
        <f>'Servizi Demografici'!E24:F24+Tributi!E24+Scuola!E24+Biblioteca!E24+'Servizio Tecnico'!E24:F24+'Edilizia Urbanistica'!E24:F24+Cultura!E24</f>
        <v>48</v>
      </c>
      <c r="F24" s="20">
        <f t="shared" si="0"/>
        <v>0.2594594594594595</v>
      </c>
      <c r="H24" s="9"/>
      <c r="J24" s="31"/>
      <c r="K24" s="66"/>
      <c r="L24" s="31"/>
      <c r="M24" s="40"/>
      <c r="N24" s="41"/>
    </row>
    <row r="25" spans="2:14" s="7" customFormat="1" ht="14.25">
      <c r="B25" s="22" t="s">
        <v>8</v>
      </c>
      <c r="C25" s="96">
        <f>'Servizi Demografici'!A25+Tributi!C25+Scuola!C25+Biblioteca!C25+'Servizio Tecnico'!C25+'Edilizia Urbanistica'!C25+Cultura!C25</f>
        <v>17</v>
      </c>
      <c r="D25" s="20">
        <f t="shared" si="0"/>
        <v>0.0918918918918919</v>
      </c>
      <c r="E25" s="96">
        <f>'Servizi Demografici'!E25:F25+Tributi!E25+Scuola!E25+Biblioteca!E25+'Servizio Tecnico'!E25:F25+'Edilizia Urbanistica'!E25:F25+Cultura!E25</f>
        <v>26</v>
      </c>
      <c r="F25" s="20">
        <f t="shared" si="0"/>
        <v>0.14054054054054055</v>
      </c>
      <c r="H25" s="9"/>
      <c r="J25" s="31"/>
      <c r="K25" s="66"/>
      <c r="L25" s="31"/>
      <c r="M25" s="40"/>
      <c r="N25" s="41"/>
    </row>
    <row r="26" spans="2:14" s="7" customFormat="1" ht="14.25">
      <c r="B26" s="22" t="s">
        <v>106</v>
      </c>
      <c r="C26" s="96">
        <f>'Servizi Demografici'!A26+Tributi!C26+Scuola!C26+Biblioteca!C26+'Servizio Tecnico'!C26+'Edilizia Urbanistica'!C26+Cultura!C26</f>
        <v>13</v>
      </c>
      <c r="D26" s="20">
        <f t="shared" si="0"/>
        <v>0.07027027027027027</v>
      </c>
      <c r="E26" s="96">
        <f>'Servizi Demografici'!E26:F26+Tributi!E26+Scuola!E26+Biblioteca!E26+'Servizio Tecnico'!E26:F26+'Edilizia Urbanistica'!E26:F26+Cultura!E26</f>
        <v>42</v>
      </c>
      <c r="F26" s="20">
        <f t="shared" si="0"/>
        <v>0.22702702702702704</v>
      </c>
      <c r="H26" s="9"/>
      <c r="J26" s="31"/>
      <c r="K26" s="66"/>
      <c r="L26" s="31"/>
      <c r="M26" s="40"/>
      <c r="N26" s="41"/>
    </row>
    <row r="27" spans="2:14" s="7" customFormat="1" ht="14.25">
      <c r="B27" s="22" t="s">
        <v>107</v>
      </c>
      <c r="C27" s="96">
        <f>'Servizi Demografici'!A27+Tributi!C27+Scuola!C27+Biblioteca!C27+'Servizio Tecnico'!C27+'Edilizia Urbanistica'!C27+Cultura!C27</f>
        <v>6</v>
      </c>
      <c r="D27" s="20">
        <f t="shared" si="0"/>
        <v>0.032432432432432434</v>
      </c>
      <c r="E27" s="96">
        <f>'Servizi Demografici'!E27:F27+Tributi!E27+Scuola!E27+Biblioteca!E27+'Servizio Tecnico'!E27:F27+'Edilizia Urbanistica'!E27:F27+Cultura!E27</f>
        <v>9</v>
      </c>
      <c r="F27" s="20">
        <f t="shared" si="0"/>
        <v>0.04864864864864865</v>
      </c>
      <c r="H27" s="9"/>
      <c r="J27" s="31"/>
      <c r="K27" s="66"/>
      <c r="L27" s="31"/>
      <c r="M27" s="40"/>
      <c r="N27" s="41"/>
    </row>
    <row r="28" spans="2:14" s="7" customFormat="1" ht="14.25">
      <c r="B28" s="22" t="s">
        <v>108</v>
      </c>
      <c r="C28" s="96">
        <f>'Servizi Demografici'!A28+Tributi!C28+Scuola!C28+Biblioteca!C28+'Servizio Tecnico'!C28+'Edilizia Urbanistica'!C28+Cultura!C28</f>
        <v>7</v>
      </c>
      <c r="D28" s="20">
        <f t="shared" si="0"/>
        <v>0.03783783783783784</v>
      </c>
      <c r="E28" s="96">
        <f>'Servizi Demografici'!E28:F28+Tributi!E28+Scuola!E28+Biblioteca!E28+'Servizio Tecnico'!E28:F28+'Edilizia Urbanistica'!E28:F28+Cultura!E28</f>
        <v>15</v>
      </c>
      <c r="F28" s="20">
        <f t="shared" si="0"/>
        <v>0.08108108108108109</v>
      </c>
      <c r="H28" s="9"/>
      <c r="J28" s="31"/>
      <c r="K28" s="66"/>
      <c r="L28" s="31"/>
      <c r="M28" s="40"/>
      <c r="N28" s="41"/>
    </row>
    <row r="29" spans="2:14" s="7" customFormat="1" ht="14.25">
      <c r="B29" s="22" t="s">
        <v>9</v>
      </c>
      <c r="C29" s="96">
        <f>'Servizi Demografici'!A29+Tributi!C29+Scuola!C29+Biblioteca!C29+'Servizio Tecnico'!C29+'Edilizia Urbanistica'!C29+Cultura!C29</f>
        <v>7</v>
      </c>
      <c r="D29" s="20">
        <f t="shared" si="0"/>
        <v>0.03783783783783784</v>
      </c>
      <c r="E29" s="96">
        <f>'Servizi Demografici'!E29:F29+Tributi!E29+Scuola!E29+Biblioteca!E29+'Servizio Tecnico'!E29:F29+'Edilizia Urbanistica'!E29:F29+Cultura!E29</f>
        <v>8</v>
      </c>
      <c r="F29" s="20">
        <f t="shared" si="0"/>
        <v>0.043243243243243246</v>
      </c>
      <c r="H29" s="9"/>
      <c r="J29" s="31"/>
      <c r="K29" s="66"/>
      <c r="L29" s="31"/>
      <c r="M29" s="40"/>
      <c r="N29" s="41"/>
    </row>
    <row r="30" spans="2:14" s="7" customFormat="1" ht="14.25">
      <c r="B30" s="22" t="s">
        <v>109</v>
      </c>
      <c r="C30" s="96">
        <f>'Servizi Demografici'!A30+Tributi!C30+Scuola!C30+Biblioteca!C30+'Servizio Tecnico'!C30+'Edilizia Urbanistica'!C30+Cultura!C30</f>
        <v>33</v>
      </c>
      <c r="D30" s="20">
        <f t="shared" si="0"/>
        <v>0.1783783783783784</v>
      </c>
      <c r="E30" s="96">
        <f>'Servizi Demografici'!E30:F30+Tributi!E30+Scuola!E30+Biblioteca!E30+'Servizio Tecnico'!E30:F30+'Edilizia Urbanistica'!E30:F30+Cultura!E30</f>
        <v>16</v>
      </c>
      <c r="F30" s="20">
        <f t="shared" si="0"/>
        <v>0.08648648648648649</v>
      </c>
      <c r="H30" s="9"/>
      <c r="J30" s="31"/>
      <c r="K30" s="66"/>
      <c r="L30" s="31"/>
      <c r="M30" s="40"/>
      <c r="N30" s="41"/>
    </row>
    <row r="31" spans="2:14" s="7" customFormat="1" ht="15" thickBot="1">
      <c r="B31" s="58" t="s">
        <v>57</v>
      </c>
      <c r="C31" s="97">
        <f>'Servizi Demografici'!A31+Tributi!C31+Scuola!C31+Biblioteca!C31+'Servizio Tecnico'!C31+'Edilizia Urbanistica'!C31+Cultura!C31</f>
        <v>0</v>
      </c>
      <c r="D31" s="21">
        <f t="shared" si="0"/>
        <v>0</v>
      </c>
      <c r="E31" s="97">
        <f>'Servizi Demografici'!E31:F31+Tributi!E31+Scuola!E31+Biblioteca!E31+'Servizio Tecnico'!E31:F31+'Edilizia Urbanistica'!E31:F31+Cultura!E31</f>
        <v>5</v>
      </c>
      <c r="F31" s="21">
        <f t="shared" si="0"/>
        <v>0.02702702702702703</v>
      </c>
      <c r="H31" s="9"/>
      <c r="J31" s="31"/>
      <c r="K31" s="66"/>
      <c r="L31" s="31"/>
      <c r="M31" s="40"/>
      <c r="N31" s="41"/>
    </row>
    <row r="32" spans="2:14" s="50" customFormat="1" ht="14.25" thickBot="1" thickTop="1">
      <c r="B32" s="59" t="s">
        <v>4</v>
      </c>
      <c r="C32" s="98">
        <f>SUM(C23:C31)</f>
        <v>124</v>
      </c>
      <c r="D32" s="49">
        <f>SUM(D23:D31)</f>
        <v>0.6702702702702703</v>
      </c>
      <c r="E32" s="98">
        <f>SUM(E23:E31)</f>
        <v>185</v>
      </c>
      <c r="F32" s="49">
        <f>SUM(F23:F31)</f>
        <v>1</v>
      </c>
      <c r="H32" s="51"/>
      <c r="J32" s="52"/>
      <c r="K32" s="67"/>
      <c r="L32" s="52"/>
      <c r="M32" s="43"/>
      <c r="N32" s="53"/>
    </row>
    <row r="33" spans="2:14" s="7" customFormat="1" ht="14.25">
      <c r="B33" s="26" t="s">
        <v>37</v>
      </c>
      <c r="C33" s="96">
        <f>'Servizi Demografici'!A33+Tributi!C33+Scuola!C33+Biblioteca!C33+'Servizio Tecnico'!C33+'Edilizia Urbanistica'!C33+Cultura!C33</f>
        <v>61</v>
      </c>
      <c r="D33" s="25">
        <f>C33/C36</f>
        <v>0.49193548387096775</v>
      </c>
      <c r="E33" s="96">
        <f>'Servizi Demografici'!E33:F33+Tributi!E33+Scuola!E33+Biblioteca!E33+'Servizio Tecnico'!E33:F33+'Edilizia Urbanistica'!E33:F33+Cultura!E33</f>
        <v>115</v>
      </c>
      <c r="F33" s="25">
        <f>E33/E36</f>
        <v>0.6216216216216216</v>
      </c>
      <c r="H33" s="9"/>
      <c r="J33" s="31"/>
      <c r="K33" s="66"/>
      <c r="L33" s="31"/>
      <c r="M33" s="40"/>
      <c r="N33" s="41"/>
    </row>
    <row r="34" spans="2:14" s="7" customFormat="1" ht="14.25">
      <c r="B34" s="22" t="s">
        <v>38</v>
      </c>
      <c r="C34" s="96">
        <f>'Servizi Demografici'!A34+Tributi!C34+Scuola!C34+Biblioteca!C34+'Servizio Tecnico'!C34+'Edilizia Urbanistica'!C34+Cultura!C34</f>
        <v>23</v>
      </c>
      <c r="D34" s="20">
        <f>C34/C36</f>
        <v>0.18548387096774194</v>
      </c>
      <c r="E34" s="96">
        <f>'Servizi Demografici'!E34:F34+Tributi!E34+Scuola!E34+Biblioteca!E34+'Servizio Tecnico'!E34:F34+'Edilizia Urbanistica'!E34:F34+Cultura!E34</f>
        <v>35</v>
      </c>
      <c r="F34" s="20">
        <f>E34/E36</f>
        <v>0.1891891891891892</v>
      </c>
      <c r="H34" s="9"/>
      <c r="J34" s="31"/>
      <c r="K34" s="66"/>
      <c r="L34" s="31"/>
      <c r="M34" s="40"/>
      <c r="N34" s="41"/>
    </row>
    <row r="35" spans="2:14" s="7" customFormat="1" ht="15" thickBot="1">
      <c r="B35" s="58" t="s">
        <v>57</v>
      </c>
      <c r="C35" s="97">
        <f>'Servizi Demografici'!A35+Tributi!C35+Scuola!C35+Biblioteca!C35+'Servizio Tecnico'!C35+'Edilizia Urbanistica'!C35+Cultura!C35</f>
        <v>40</v>
      </c>
      <c r="D35" s="21">
        <f>C35/C36</f>
        <v>0.3225806451612903</v>
      </c>
      <c r="E35" s="97">
        <f>'Servizi Demografici'!E35:F35+Tributi!E35+Scuola!E35+Biblioteca!E35+'Servizio Tecnico'!E35:F35+'Edilizia Urbanistica'!E35:F35+Cultura!E35</f>
        <v>35</v>
      </c>
      <c r="F35" s="21">
        <f>E35/E36</f>
        <v>0.1891891891891892</v>
      </c>
      <c r="H35" s="9"/>
      <c r="J35" s="31"/>
      <c r="K35" s="66"/>
      <c r="L35" s="31"/>
      <c r="M35" s="40"/>
      <c r="N35" s="41"/>
    </row>
    <row r="36" spans="2:14" s="50" customFormat="1" ht="14.25" thickBot="1" thickTop="1">
      <c r="B36" s="59" t="s">
        <v>4</v>
      </c>
      <c r="C36" s="98">
        <f>SUM(C33:C35)</f>
        <v>124</v>
      </c>
      <c r="D36" s="49">
        <f>SUM(D33:D35)</f>
        <v>1</v>
      </c>
      <c r="E36" s="98">
        <f>SUM(E33:E35)</f>
        <v>185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thickBot="1">
      <c r="B37" s="11"/>
      <c r="D37" s="9"/>
      <c r="F37" s="9"/>
      <c r="H37" s="9"/>
      <c r="J37" s="31"/>
      <c r="K37" s="66"/>
      <c r="L37" s="31"/>
      <c r="M37" s="40"/>
      <c r="N37" s="41"/>
    </row>
    <row r="38" spans="2:14" s="7" customFormat="1" ht="15">
      <c r="B38" s="167" t="s">
        <v>74</v>
      </c>
      <c r="C38" s="168"/>
      <c r="D38" s="168"/>
      <c r="E38" s="168"/>
      <c r="F38" s="169"/>
      <c r="H38" s="9"/>
      <c r="J38" s="31"/>
      <c r="K38" s="66"/>
      <c r="L38" s="31"/>
      <c r="M38" s="40"/>
      <c r="N38" s="41"/>
    </row>
    <row r="39" spans="2:14" s="7" customFormat="1" ht="15.75" thickBot="1">
      <c r="B39" s="158" t="s">
        <v>29</v>
      </c>
      <c r="C39" s="159"/>
      <c r="D39" s="159"/>
      <c r="E39" s="159"/>
      <c r="F39" s="160"/>
      <c r="H39" s="9"/>
      <c r="J39" s="31"/>
      <c r="K39" s="66"/>
      <c r="L39" s="31"/>
      <c r="M39" s="40"/>
      <c r="N39" s="41"/>
    </row>
    <row r="40" spans="2:14" s="7" customFormat="1" ht="15.75" thickBot="1">
      <c r="B40" s="95"/>
      <c r="C40" s="156" t="s">
        <v>117</v>
      </c>
      <c r="D40" s="157"/>
      <c r="E40" s="156" t="s">
        <v>120</v>
      </c>
      <c r="F40" s="157"/>
      <c r="H40" s="9"/>
      <c r="J40" s="31"/>
      <c r="K40" s="66"/>
      <c r="L40" s="31"/>
      <c r="M40" s="40"/>
      <c r="N40" s="41"/>
    </row>
    <row r="41" spans="2:14" s="7" customFormat="1" ht="14.25">
      <c r="B41" s="22" t="s">
        <v>11</v>
      </c>
      <c r="C41" s="96">
        <f>'Servizi Demografici'!A52+Tributi!C52+Scuola!C53+Biblioteca!C53+'Servizio Tecnico'!A52+'Edilizia Urbanistica'!C51+Cultura!C53</f>
        <v>54</v>
      </c>
      <c r="D41" s="20">
        <f>C41/C44</f>
        <v>0.574468085106383</v>
      </c>
      <c r="E41" s="96">
        <f>'Servizi Demografici'!E52+Tributi!E52+Scuola!E53+Cultura!E53+Biblioteca!E53+'Servizio Tecnico'!E52+'Edilizia Urbanistica'!E51</f>
        <v>101</v>
      </c>
      <c r="F41" s="20">
        <f>E41/E44</f>
        <v>0.5459459459459459</v>
      </c>
      <c r="H41" s="9"/>
      <c r="J41" s="31"/>
      <c r="K41" s="66"/>
      <c r="L41" s="31"/>
      <c r="M41" s="40"/>
      <c r="N41" s="41"/>
    </row>
    <row r="42" spans="2:14" s="7" customFormat="1" ht="14.25">
      <c r="B42" s="22" t="s">
        <v>12</v>
      </c>
      <c r="C42" s="96">
        <f>'Servizi Demografici'!A53+Tributi!C53+Scuola!C54+Biblioteca!C54+'Servizio Tecnico'!A53+'Edilizia Urbanistica'!C52+Cultura!C54</f>
        <v>36</v>
      </c>
      <c r="D42" s="20">
        <f>C42/C44</f>
        <v>0.3829787234042553</v>
      </c>
      <c r="E42" s="96">
        <f>'Servizi Demografici'!E53+Tributi!E53+Scuola!E54+Cultura!E54+Biblioteca!E54+'Servizio Tecnico'!E53+'Edilizia Urbanistica'!E52</f>
        <v>76</v>
      </c>
      <c r="F42" s="20">
        <f>E42/E44</f>
        <v>0.41081081081081083</v>
      </c>
      <c r="H42" s="9"/>
      <c r="J42" s="31"/>
      <c r="K42" s="66"/>
      <c r="L42" s="31"/>
      <c r="M42" s="40"/>
      <c r="N42" s="41"/>
    </row>
    <row r="43" spans="2:14" s="7" customFormat="1" ht="15" thickBot="1">
      <c r="B43" s="58" t="s">
        <v>57</v>
      </c>
      <c r="C43" s="97">
        <f>'Servizi Demografici'!A54+Tributi!C54+Scuola!C55+Biblioteca!C55+'Servizio Tecnico'!A54+'Edilizia Urbanistica'!C53+Cultura!C55</f>
        <v>4</v>
      </c>
      <c r="D43" s="21">
        <f>C43/C44</f>
        <v>0.0425531914893617</v>
      </c>
      <c r="E43" s="97">
        <f>'Servizi Demografici'!E54+Tributi!E54+Scuola!E55+Cultura!E55+Biblioteca!E55+'Servizio Tecnico'!E54+'Edilizia Urbanistica'!E53</f>
        <v>8</v>
      </c>
      <c r="F43" s="21">
        <f>E43/E44</f>
        <v>0.043243243243243246</v>
      </c>
      <c r="H43" s="9"/>
      <c r="J43" s="31"/>
      <c r="K43" s="66"/>
      <c r="L43" s="31"/>
      <c r="M43" s="40"/>
      <c r="N43" s="41"/>
    </row>
    <row r="44" spans="2:14" s="50" customFormat="1" ht="14.25" thickBot="1" thickTop="1">
      <c r="B44" s="59" t="s">
        <v>4</v>
      </c>
      <c r="C44" s="98">
        <f>SUM(C41:C43)</f>
        <v>94</v>
      </c>
      <c r="D44" s="49">
        <f>SUM(D41:D43)</f>
        <v>1</v>
      </c>
      <c r="E44" s="98">
        <f>SUM(E41:E43)</f>
        <v>185</v>
      </c>
      <c r="F44" s="49">
        <f>SUM(F41:F43)</f>
        <v>1</v>
      </c>
      <c r="H44" s="51"/>
      <c r="J44" s="52"/>
      <c r="K44" s="67"/>
      <c r="L44" s="52"/>
      <c r="M44" s="43"/>
      <c r="N44" s="53"/>
    </row>
    <row r="45" spans="2:14" s="7" customFormat="1" ht="15" thickBot="1">
      <c r="B45" s="11"/>
      <c r="D45" s="9"/>
      <c r="F45" s="9"/>
      <c r="H45" s="9"/>
      <c r="J45" s="31"/>
      <c r="K45" s="66"/>
      <c r="L45" s="31"/>
      <c r="M45" s="40"/>
      <c r="N45" s="41"/>
    </row>
    <row r="46" spans="2:14" s="7" customFormat="1" ht="15">
      <c r="B46" s="167" t="s">
        <v>60</v>
      </c>
      <c r="C46" s="168"/>
      <c r="D46" s="168"/>
      <c r="E46" s="168"/>
      <c r="F46" s="169"/>
      <c r="H46" s="9"/>
      <c r="J46" s="31"/>
      <c r="K46" s="66"/>
      <c r="L46" s="31"/>
      <c r="M46" s="40"/>
      <c r="N46" s="41"/>
    </row>
    <row r="47" spans="2:14" s="7" customFormat="1" ht="15.75" thickBot="1">
      <c r="B47" s="158" t="s">
        <v>61</v>
      </c>
      <c r="C47" s="159"/>
      <c r="D47" s="159"/>
      <c r="E47" s="159"/>
      <c r="F47" s="160"/>
      <c r="H47" s="9"/>
      <c r="J47" s="31"/>
      <c r="K47" s="66"/>
      <c r="L47" s="31"/>
      <c r="M47" s="40"/>
      <c r="N47" s="41"/>
    </row>
    <row r="48" spans="2:14" s="7" customFormat="1" ht="15.75" thickBot="1">
      <c r="B48" s="90"/>
      <c r="C48" s="156" t="s">
        <v>117</v>
      </c>
      <c r="D48" s="157"/>
      <c r="E48" s="156" t="s">
        <v>120</v>
      </c>
      <c r="F48" s="157"/>
      <c r="H48" s="9"/>
      <c r="J48" s="31"/>
      <c r="K48" s="66"/>
      <c r="L48" s="31"/>
      <c r="M48" s="40"/>
      <c r="N48" s="41"/>
    </row>
    <row r="49" spans="2:14" s="7" customFormat="1" ht="14.25">
      <c r="B49" s="26" t="s">
        <v>14</v>
      </c>
      <c r="C49" s="99">
        <f>'Servizi Demografici'!C60+Tributi!C60+Scuola!C61+Biblioteca!C61+'Servizio Tecnico'!C60+'Edilizia Urbanistica'!C59+Cultura!C61</f>
        <v>6</v>
      </c>
      <c r="D49" s="25">
        <f>C49/C54</f>
        <v>0.03614457831325301</v>
      </c>
      <c r="E49" s="99">
        <f>'Servizi Demografici'!E60+Tributi!E60+Scuola!E61+Cultura!E61+Biblioteca!E61+'Servizio Tecnico'!E60+'Edilizia Urbanistica'!E59</f>
        <v>3</v>
      </c>
      <c r="F49" s="25">
        <f>E49/E54</f>
        <v>0.016304347826086956</v>
      </c>
      <c r="H49" s="9"/>
      <c r="J49" s="31"/>
      <c r="K49" s="66"/>
      <c r="L49" s="31"/>
      <c r="M49" s="40"/>
      <c r="N49" s="41"/>
    </row>
    <row r="50" spans="2:14" s="7" customFormat="1" ht="14.25">
      <c r="B50" s="22" t="s">
        <v>15</v>
      </c>
      <c r="C50" s="96">
        <f>'Servizi Demografici'!C61+Tributi!C61+Scuola!C62+Biblioteca!C62+'Servizio Tecnico'!C61+'Edilizia Urbanistica'!C60+Cultura!C62</f>
        <v>20</v>
      </c>
      <c r="D50" s="20">
        <f>C50/C54</f>
        <v>0.12048192771084337</v>
      </c>
      <c r="E50" s="96">
        <f>'Servizi Demografici'!E61+Tributi!E61+Scuola!E62+Cultura!E62+Biblioteca!E62+'Servizio Tecnico'!E61+'Edilizia Urbanistica'!E60</f>
        <v>15</v>
      </c>
      <c r="F50" s="20">
        <f>E50/E54</f>
        <v>0.08152173913043478</v>
      </c>
      <c r="H50" s="9"/>
      <c r="J50" s="31"/>
      <c r="K50" s="66"/>
      <c r="L50" s="31"/>
      <c r="M50" s="40"/>
      <c r="N50" s="41"/>
    </row>
    <row r="51" spans="2:14" s="7" customFormat="1" ht="14.25">
      <c r="B51" s="22" t="s">
        <v>62</v>
      </c>
      <c r="C51" s="96">
        <f>'Servizi Demografici'!C62+Tributi!C62+Scuola!C63+Biblioteca!C63+'Servizio Tecnico'!C62+'Edilizia Urbanistica'!C61+Cultura!C63</f>
        <v>52</v>
      </c>
      <c r="D51" s="20">
        <f>C51/C54</f>
        <v>0.3132530120481928</v>
      </c>
      <c r="E51" s="96">
        <f>'Servizi Demografici'!E62+Tributi!E62+Scuola!E63+Cultura!E63+Biblioteca!E63+'Servizio Tecnico'!E62+'Edilizia Urbanistica'!E61</f>
        <v>51</v>
      </c>
      <c r="F51" s="20">
        <f>E51/E54</f>
        <v>0.27717391304347827</v>
      </c>
      <c r="H51" s="9"/>
      <c r="J51" s="31"/>
      <c r="K51" s="66"/>
      <c r="L51" s="31"/>
      <c r="M51" s="40"/>
      <c r="N51" s="41"/>
    </row>
    <row r="52" spans="2:14" s="7" customFormat="1" ht="14.25">
      <c r="B52" s="22" t="s">
        <v>17</v>
      </c>
      <c r="C52" s="96">
        <f>'Servizi Demografici'!C63+Tributi!C63+Scuola!C64+Biblioteca!C64+'Servizio Tecnico'!C63+'Edilizia Urbanistica'!C62+Cultura!C64</f>
        <v>33</v>
      </c>
      <c r="D52" s="20">
        <f>C52/C54</f>
        <v>0.19879518072289157</v>
      </c>
      <c r="E52" s="96">
        <f>'Servizi Demografici'!E63+Tributi!E63+Scuola!E64+Cultura!E64+Biblioteca!E64+'Servizio Tecnico'!E63+'Edilizia Urbanistica'!E62</f>
        <v>45</v>
      </c>
      <c r="F52" s="20">
        <f>E52/E54</f>
        <v>0.24456521739130435</v>
      </c>
      <c r="H52" s="9"/>
      <c r="J52" s="31"/>
      <c r="K52" s="66"/>
      <c r="L52" s="31"/>
      <c r="M52" s="40"/>
      <c r="N52" s="41"/>
    </row>
    <row r="53" spans="2:14" s="7" customFormat="1" ht="15" thickBot="1">
      <c r="B53" s="58" t="s">
        <v>57</v>
      </c>
      <c r="C53" s="97">
        <f>'Servizi Demografici'!C64+Tributi!C64+Scuola!C65+Biblioteca!C65+'Servizio Tecnico'!C64+'Edilizia Urbanistica'!C63+Cultura!C65</f>
        <v>55</v>
      </c>
      <c r="D53" s="21">
        <f>C53/C54</f>
        <v>0.3313253012048193</v>
      </c>
      <c r="E53" s="97">
        <f>'Servizi Demografici'!E64+Tributi!E64+Scuola!E65+Cultura!E65+Biblioteca!E65+'Servizio Tecnico'!E64+'Edilizia Urbanistica'!E63</f>
        <v>70</v>
      </c>
      <c r="F53" s="21">
        <f>E53/E54</f>
        <v>0.3804347826086957</v>
      </c>
      <c r="H53" s="9"/>
      <c r="J53" s="31"/>
      <c r="K53" s="66"/>
      <c r="L53" s="31"/>
      <c r="M53" s="40"/>
      <c r="N53" s="41"/>
    </row>
    <row r="54" spans="2:14" s="7" customFormat="1" ht="15.75" thickBot="1" thickTop="1">
      <c r="B54" s="59" t="s">
        <v>4</v>
      </c>
      <c r="C54" s="98">
        <f>SUM(C49:C53)</f>
        <v>166</v>
      </c>
      <c r="D54" s="49">
        <f>SUM(D49:D53)</f>
        <v>1</v>
      </c>
      <c r="E54" s="98">
        <f>SUM(E49:E53)</f>
        <v>184</v>
      </c>
      <c r="F54" s="49">
        <f>SUM(F49:F53)</f>
        <v>1</v>
      </c>
      <c r="H54" s="9"/>
      <c r="J54" s="31"/>
      <c r="K54" s="66"/>
      <c r="L54" s="31"/>
      <c r="M54" s="40"/>
      <c r="N54" s="41"/>
    </row>
    <row r="55" spans="2:14" s="7" customFormat="1" ht="15" thickBot="1">
      <c r="B55" s="11"/>
      <c r="D55" s="9"/>
      <c r="F55" s="9"/>
      <c r="H55" s="9"/>
      <c r="J55" s="31"/>
      <c r="K55" s="66"/>
      <c r="L55" s="31"/>
      <c r="M55" s="72"/>
      <c r="N55" s="41"/>
    </row>
    <row r="56" spans="2:26" s="7" customFormat="1" ht="15">
      <c r="B56" s="167" t="s">
        <v>63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9"/>
    </row>
    <row r="57" spans="2:26" s="7" customFormat="1" ht="15.75" thickBot="1">
      <c r="B57" s="158" t="s">
        <v>64</v>
      </c>
      <c r="C57" s="190"/>
      <c r="D57" s="190"/>
      <c r="E57" s="190"/>
      <c r="F57" s="190"/>
      <c r="G57" s="159"/>
      <c r="H57" s="159"/>
      <c r="I57" s="159"/>
      <c r="J57" s="159"/>
      <c r="K57" s="190"/>
      <c r="L57" s="190"/>
      <c r="M57" s="190"/>
      <c r="N57" s="190"/>
      <c r="O57" s="159"/>
      <c r="P57" s="159"/>
      <c r="Q57" s="159"/>
      <c r="R57" s="159"/>
      <c r="S57" s="190"/>
      <c r="T57" s="190"/>
      <c r="U57" s="190"/>
      <c r="V57" s="190"/>
      <c r="W57" s="159"/>
      <c r="X57" s="159"/>
      <c r="Y57" s="159"/>
      <c r="Z57" s="160"/>
    </row>
    <row r="58" spans="2:26" s="7" customFormat="1" ht="15" thickBot="1">
      <c r="B58" s="191"/>
      <c r="C58" s="171" t="s">
        <v>14</v>
      </c>
      <c r="D58" s="170"/>
      <c r="E58" s="170"/>
      <c r="F58" s="172"/>
      <c r="G58" s="171" t="s">
        <v>15</v>
      </c>
      <c r="H58" s="170"/>
      <c r="I58" s="170"/>
      <c r="J58" s="172"/>
      <c r="K58" s="171" t="s">
        <v>16</v>
      </c>
      <c r="L58" s="170"/>
      <c r="M58" s="170"/>
      <c r="N58" s="172"/>
      <c r="O58" s="171" t="s">
        <v>17</v>
      </c>
      <c r="P58" s="170"/>
      <c r="Q58" s="170"/>
      <c r="R58" s="172"/>
      <c r="S58" s="171" t="s">
        <v>57</v>
      </c>
      <c r="T58" s="170"/>
      <c r="U58" s="170"/>
      <c r="V58" s="172"/>
      <c r="W58" s="174" t="s">
        <v>4</v>
      </c>
      <c r="X58" s="174"/>
      <c r="Y58" s="174"/>
      <c r="Z58" s="175"/>
    </row>
    <row r="59" spans="2:26" s="7" customFormat="1" ht="15.75" thickBot="1">
      <c r="B59" s="192"/>
      <c r="C59" s="156" t="s">
        <v>117</v>
      </c>
      <c r="D59" s="157"/>
      <c r="E59" s="176" t="s">
        <v>120</v>
      </c>
      <c r="F59" s="157"/>
      <c r="G59" s="176" t="s">
        <v>117</v>
      </c>
      <c r="H59" s="157"/>
      <c r="I59" s="176" t="s">
        <v>120</v>
      </c>
      <c r="J59" s="157"/>
      <c r="K59" s="176" t="s">
        <v>117</v>
      </c>
      <c r="L59" s="157"/>
      <c r="M59" s="176" t="s">
        <v>120</v>
      </c>
      <c r="N59" s="157"/>
      <c r="O59" s="176" t="s">
        <v>117</v>
      </c>
      <c r="P59" s="157"/>
      <c r="Q59" s="176" t="s">
        <v>120</v>
      </c>
      <c r="R59" s="157"/>
      <c r="S59" s="176" t="s">
        <v>117</v>
      </c>
      <c r="T59" s="157"/>
      <c r="U59" s="176" t="s">
        <v>120</v>
      </c>
      <c r="V59" s="157"/>
      <c r="W59" s="176" t="s">
        <v>117</v>
      </c>
      <c r="X59" s="157"/>
      <c r="Y59" s="176" t="s">
        <v>120</v>
      </c>
      <c r="Z59" s="157"/>
    </row>
    <row r="60" spans="2:30" s="7" customFormat="1" ht="28.5">
      <c r="B60" s="22" t="s">
        <v>22</v>
      </c>
      <c r="C60" s="142">
        <f>'Servizi Demografici'!C71+Tributi!C71+Scuola!C72+Biblioteca!C72+'Servizio Tecnico'!C71+'Edilizia Urbanistica'!C70</f>
        <v>6</v>
      </c>
      <c r="D60" s="143">
        <f aca="true" t="shared" si="1" ref="D60:D66">C60/W60</f>
        <v>0.03614457831325301</v>
      </c>
      <c r="E60" s="55">
        <f>'Servizi Demografici'!E71+Tributi!E71+Scuola!E72+Biblioteca!E72+'Servizio Tecnico'!E71+'Edilizia Urbanistica'!E70</f>
        <v>5</v>
      </c>
      <c r="F60" s="106">
        <f aca="true" t="shared" si="2" ref="F60:F66">E60/Y60</f>
        <v>0.0273224043715847</v>
      </c>
      <c r="G60" s="55">
        <f>'Servizi Demografici'!G71+Tributi!G71+Scuola!G72+Biblioteca!G72+'Servizio Tecnico'!G71+'Edilizia Urbanistica'!G70+Cultura!G72</f>
        <v>15</v>
      </c>
      <c r="H60" s="106">
        <f aca="true" t="shared" si="3" ref="H60:H66">G60/W60</f>
        <v>0.09036144578313253</v>
      </c>
      <c r="I60" s="55">
        <f>'Servizi Demografici'!I71+Tributi!I71+Scuola!I72+Biblioteca!I72+'Servizio Tecnico'!I71+'Edilizia Urbanistica'!I70+Cultura!I72</f>
        <v>34</v>
      </c>
      <c r="J60" s="106">
        <f aca="true" t="shared" si="4" ref="J60:J66">I60/Y60</f>
        <v>0.18579234972677597</v>
      </c>
      <c r="K60" s="55">
        <f>'Servizi Demografici'!K71+Tributi!K71+Scuola!K72+Biblioteca!K72+'Servizio Tecnico'!K71+'Edilizia Urbanistica'!K70+Cultura!K72</f>
        <v>62</v>
      </c>
      <c r="L60" s="106">
        <f aca="true" t="shared" si="5" ref="L60:L66">K60/W60</f>
        <v>0.37349397590361444</v>
      </c>
      <c r="M60" s="55">
        <f>'Servizi Demografici'!M71+Tributi!M71+Scuola!M72+Biblioteca!M72+'Servizio Tecnico'!M71+'Edilizia Urbanistica'!M70+Cultura!M72</f>
        <v>51</v>
      </c>
      <c r="N60" s="106">
        <f aca="true" t="shared" si="6" ref="N60:N66">M60/Y60</f>
        <v>0.2786885245901639</v>
      </c>
      <c r="O60" s="55">
        <f>'Servizio Tecnico'!O71+Biblioteca!O72+Scuola!O72+Tributi!O71+'Servizi Demografici'!O71+'Edilizia Urbanistica'!O70+Cultura!O72</f>
        <v>80</v>
      </c>
      <c r="P60" s="106">
        <f aca="true" t="shared" si="7" ref="P60:P66">O60/W60</f>
        <v>0.4819277108433735</v>
      </c>
      <c r="Q60" s="55">
        <f>'Servizio Tecnico'!Q71+Biblioteca!Q72+Scuola!Q72+Tributi!Q71+'Servizi Demografici'!Q71+'Edilizia Urbanistica'!Q70+Cultura!Q72</f>
        <v>87</v>
      </c>
      <c r="R60" s="106">
        <f aca="true" t="shared" si="8" ref="R60:R66">Q60/Y60</f>
        <v>0.47540983606557374</v>
      </c>
      <c r="S60" s="55">
        <f>'Servizio Tecnico'!S71+Biblioteca!S72+Scuola!S72+Tributi!S71+'Servizi Demografici'!S71+'Edilizia Urbanistica'!S70+Cultura!S72</f>
        <v>3</v>
      </c>
      <c r="T60" s="106">
        <f aca="true" t="shared" si="9" ref="T60:T66">S60/W60</f>
        <v>0.018072289156626505</v>
      </c>
      <c r="U60" s="55">
        <f>'Servizio Tecnico'!U71+Biblioteca!U72+Scuola!U72+Tributi!U71+'Servizi Demografici'!U71+'Edilizia Urbanistica'!U70+Cultura!U72</f>
        <v>6</v>
      </c>
      <c r="V60" s="106">
        <f aca="true" t="shared" si="10" ref="V60:V66">U60/Y60</f>
        <v>0.03278688524590164</v>
      </c>
      <c r="W60" s="116">
        <f aca="true" t="shared" si="11" ref="W60:Y66">O60+K60+G60+C60+S60</f>
        <v>166</v>
      </c>
      <c r="X60" s="45">
        <f aca="true" t="shared" si="12" ref="X60:X66">D60+H60+L60+P60+T60</f>
        <v>1</v>
      </c>
      <c r="Y60" s="116">
        <f t="shared" si="11"/>
        <v>183</v>
      </c>
      <c r="Z60" s="45">
        <f aca="true" t="shared" si="13" ref="Z60:Z66">F60+J60+N60+R60+V60</f>
        <v>1</v>
      </c>
      <c r="AA60" s="14"/>
      <c r="AB60" s="14"/>
      <c r="AC60" s="14"/>
      <c r="AD60" s="12"/>
    </row>
    <row r="61" spans="2:30" s="7" customFormat="1" ht="42.75">
      <c r="B61" s="22" t="s">
        <v>18</v>
      </c>
      <c r="C61" s="108">
        <f>'Servizi Demografici'!C72+Tributi!C72+Scuola!C73+Biblioteca!C73+'Servizio Tecnico'!C72+'Edilizia Urbanistica'!C71</f>
        <v>0</v>
      </c>
      <c r="D61" s="106">
        <f t="shared" si="1"/>
        <v>0</v>
      </c>
      <c r="E61" s="55">
        <f>'Servizi Demografici'!E72+Tributi!E72+Scuola!E73+Biblioteca!E73+'Servizio Tecnico'!E72+'Edilizia Urbanistica'!E71</f>
        <v>3</v>
      </c>
      <c r="F61" s="106">
        <f t="shared" si="2"/>
        <v>0.016216216216216217</v>
      </c>
      <c r="G61" s="55">
        <f>'Servizi Demografici'!G72+Tributi!G72+Scuola!G73+Biblioteca!G73+'Servizio Tecnico'!G72+'Edilizia Urbanistica'!G71+Cultura!G73</f>
        <v>8</v>
      </c>
      <c r="H61" s="106">
        <f t="shared" si="3"/>
        <v>0.04819277108433735</v>
      </c>
      <c r="I61" s="55">
        <f>'Servizi Demografici'!I72+Tributi!I72+Scuola!I73+Biblioteca!I73+'Servizio Tecnico'!I72+'Edilizia Urbanistica'!I71+Cultura!I73</f>
        <v>15</v>
      </c>
      <c r="J61" s="106">
        <f t="shared" si="4"/>
        <v>0.08108108108108109</v>
      </c>
      <c r="K61" s="55">
        <f>'Servizi Demografici'!K72+Tributi!K72+Scuola!K73+Biblioteca!K73+'Servizio Tecnico'!K72+'Edilizia Urbanistica'!K71+Cultura!K73</f>
        <v>49</v>
      </c>
      <c r="L61" s="106">
        <f t="shared" si="5"/>
        <v>0.29518072289156627</v>
      </c>
      <c r="M61" s="55">
        <f>'Servizi Demografici'!M72+Tributi!M72+Scuola!M73+Biblioteca!M73+'Servizio Tecnico'!M72+'Edilizia Urbanistica'!M71+Cultura!M73</f>
        <v>22</v>
      </c>
      <c r="N61" s="106">
        <f t="shared" si="6"/>
        <v>0.11891891891891893</v>
      </c>
      <c r="O61" s="55">
        <f>'Servizio Tecnico'!O72+Biblioteca!O73+Scuola!O73+Tributi!O72+'Servizi Demografici'!O72+'Edilizia Urbanistica'!O71+Cultura!O73</f>
        <v>70</v>
      </c>
      <c r="P61" s="106">
        <f t="shared" si="7"/>
        <v>0.42168674698795183</v>
      </c>
      <c r="Q61" s="55">
        <f>'Servizio Tecnico'!Q72+Biblioteca!Q73+Scuola!Q73+Tributi!Q72+'Servizi Demografici'!Q72+'Edilizia Urbanistica'!Q71+Cultura!Q73</f>
        <v>139</v>
      </c>
      <c r="R61" s="106">
        <f t="shared" si="8"/>
        <v>0.7513513513513513</v>
      </c>
      <c r="S61" s="55">
        <f>'Servizio Tecnico'!S72+Biblioteca!S73+Scuola!S73+Tributi!S72+'Servizi Demografici'!S72+'Edilizia Urbanistica'!S71+Cultura!S73</f>
        <v>39</v>
      </c>
      <c r="T61" s="106">
        <f t="shared" si="9"/>
        <v>0.23493975903614459</v>
      </c>
      <c r="U61" s="55">
        <f>'Servizio Tecnico'!U72+Biblioteca!U73+Scuola!U73+Tributi!U72+'Servizi Demografici'!U72+'Edilizia Urbanistica'!U71+Cultura!U73</f>
        <v>6</v>
      </c>
      <c r="V61" s="106">
        <f t="shared" si="10"/>
        <v>0.032432432432432434</v>
      </c>
      <c r="W61" s="69">
        <f t="shared" si="11"/>
        <v>166</v>
      </c>
      <c r="X61" s="45">
        <f t="shared" si="12"/>
        <v>1</v>
      </c>
      <c r="Y61" s="69">
        <f t="shared" si="11"/>
        <v>185</v>
      </c>
      <c r="Z61" s="45">
        <f t="shared" si="13"/>
        <v>1</v>
      </c>
      <c r="AA61" s="14"/>
      <c r="AB61" s="14"/>
      <c r="AC61" s="14"/>
      <c r="AD61" s="12"/>
    </row>
    <row r="62" spans="2:30" s="7" customFormat="1" ht="28.5">
      <c r="B62" s="22" t="s">
        <v>19</v>
      </c>
      <c r="C62" s="108">
        <f>'Servizi Demografici'!C73+Tributi!C73+Scuola!C74+Biblioteca!C74+'Servizio Tecnico'!C73+'Edilizia Urbanistica'!C72</f>
        <v>0</v>
      </c>
      <c r="D62" s="106">
        <f t="shared" si="1"/>
        <v>0</v>
      </c>
      <c r="E62" s="55">
        <f>'Servizi Demografici'!E73+Tributi!E73+Scuola!E74+Biblioteca!E74+'Servizio Tecnico'!E73+'Edilizia Urbanistica'!E72</f>
        <v>3</v>
      </c>
      <c r="F62" s="106">
        <f t="shared" si="2"/>
        <v>0.016216216216216217</v>
      </c>
      <c r="G62" s="55">
        <f>'Servizi Demografici'!G73+Tributi!G73+Scuola!G74+Biblioteca!G74+'Servizio Tecnico'!G73+'Edilizia Urbanistica'!G72+Cultura!G74</f>
        <v>3</v>
      </c>
      <c r="H62" s="106">
        <f t="shared" si="3"/>
        <v>0.018072289156626505</v>
      </c>
      <c r="I62" s="55">
        <f>'Servizi Demografici'!I73+Tributi!I73+Scuola!I74+Biblioteca!I74+'Servizio Tecnico'!I73+'Edilizia Urbanistica'!I72+Cultura!I74</f>
        <v>16</v>
      </c>
      <c r="J62" s="106">
        <f t="shared" si="4"/>
        <v>0.08648648648648649</v>
      </c>
      <c r="K62" s="55">
        <f>'Servizi Demografici'!K73+Tributi!K73+Scuola!K74+Biblioteca!K74+'Servizio Tecnico'!K73+'Edilizia Urbanistica'!K72+Cultura!K74</f>
        <v>46</v>
      </c>
      <c r="L62" s="106">
        <f t="shared" si="5"/>
        <v>0.27710843373493976</v>
      </c>
      <c r="M62" s="55">
        <f>'Servizi Demografici'!M73+Tributi!M73+Scuola!M74+Biblioteca!M74+'Servizio Tecnico'!M73+'Edilizia Urbanistica'!M72+Cultura!M74</f>
        <v>28</v>
      </c>
      <c r="N62" s="106">
        <f t="shared" si="6"/>
        <v>0.15135135135135136</v>
      </c>
      <c r="O62" s="55">
        <f>'Servizio Tecnico'!O73+Biblioteca!O74+Scuola!O74+Tributi!O73+'Servizi Demografici'!O73+'Edilizia Urbanistica'!O72+Cultura!O74</f>
        <v>75</v>
      </c>
      <c r="P62" s="106">
        <f t="shared" si="7"/>
        <v>0.45180722891566266</v>
      </c>
      <c r="Q62" s="55">
        <f>'Servizio Tecnico'!Q73+Biblioteca!Q74+Scuola!Q74+Tributi!Q73+'Servizi Demografici'!Q73+'Edilizia Urbanistica'!Q72+Cultura!Q74</f>
        <v>133</v>
      </c>
      <c r="R62" s="106">
        <f t="shared" si="8"/>
        <v>0.7189189189189189</v>
      </c>
      <c r="S62" s="55">
        <f>'Servizio Tecnico'!S73+Biblioteca!S74+Scuola!S74+Tributi!S73+'Servizi Demografici'!S73+'Edilizia Urbanistica'!S72+Cultura!S74</f>
        <v>42</v>
      </c>
      <c r="T62" s="106">
        <f t="shared" si="9"/>
        <v>0.25301204819277107</v>
      </c>
      <c r="U62" s="55">
        <f>'Servizio Tecnico'!U73+Biblioteca!U74+Scuola!U74+Tributi!U73+'Servizi Demografici'!U73+'Edilizia Urbanistica'!U72+Cultura!U74</f>
        <v>5</v>
      </c>
      <c r="V62" s="106">
        <f t="shared" si="10"/>
        <v>0.02702702702702703</v>
      </c>
      <c r="W62" s="69">
        <f t="shared" si="11"/>
        <v>166</v>
      </c>
      <c r="X62" s="45">
        <f t="shared" si="12"/>
        <v>1</v>
      </c>
      <c r="Y62" s="69">
        <f t="shared" si="11"/>
        <v>185</v>
      </c>
      <c r="Z62" s="45">
        <f t="shared" si="13"/>
        <v>1</v>
      </c>
      <c r="AA62" s="14"/>
      <c r="AB62" s="14"/>
      <c r="AC62" s="14"/>
      <c r="AD62" s="12"/>
    </row>
    <row r="63" spans="2:30" s="7" customFormat="1" ht="28.5">
      <c r="B63" s="22" t="s">
        <v>65</v>
      </c>
      <c r="C63" s="108">
        <f>'Servizi Demografici'!C74+Tributi!C74+Scuola!C75+Biblioteca!C75+'Servizio Tecnico'!C74+'Edilizia Urbanistica'!C73</f>
        <v>0</v>
      </c>
      <c r="D63" s="106">
        <f t="shared" si="1"/>
        <v>0</v>
      </c>
      <c r="E63" s="55">
        <f>'Servizi Demografici'!E74+Tributi!E74+Scuola!E75+Biblioteca!E75+'Servizio Tecnico'!E74+'Edilizia Urbanistica'!E73</f>
        <v>3</v>
      </c>
      <c r="F63" s="106">
        <f t="shared" si="2"/>
        <v>0.016216216216216217</v>
      </c>
      <c r="G63" s="55">
        <f>'Servizi Demografici'!G74+Tributi!G74+Scuola!G75+Biblioteca!G75+'Servizio Tecnico'!G74+'Edilizia Urbanistica'!G73+Cultura!G75</f>
        <v>8</v>
      </c>
      <c r="H63" s="106">
        <f t="shared" si="3"/>
        <v>0.04819277108433735</v>
      </c>
      <c r="I63" s="55">
        <f>'Servizi Demografici'!I74+Tributi!I74+Scuola!I75+Biblioteca!I75+'Servizio Tecnico'!I74+'Edilizia Urbanistica'!I73+Cultura!I75</f>
        <v>18</v>
      </c>
      <c r="J63" s="106">
        <f t="shared" si="4"/>
        <v>0.0972972972972973</v>
      </c>
      <c r="K63" s="55">
        <f>'Servizi Demografici'!K74+Tributi!K74+Scuola!K75+Biblioteca!K75+'Servizio Tecnico'!K74+'Edilizia Urbanistica'!K73+Cultura!K75</f>
        <v>44</v>
      </c>
      <c r="L63" s="106">
        <f t="shared" si="5"/>
        <v>0.26506024096385544</v>
      </c>
      <c r="M63" s="55">
        <f>'Servizi Demografici'!M74+Tributi!M74+Scuola!M75+Biblioteca!M75+'Servizio Tecnico'!M74+'Edilizia Urbanistica'!M73+Cultura!M75</f>
        <v>35</v>
      </c>
      <c r="N63" s="106">
        <f t="shared" si="6"/>
        <v>0.1891891891891892</v>
      </c>
      <c r="O63" s="55">
        <f>'Servizio Tecnico'!O74+Biblioteca!O75+Scuola!O75+Tributi!O74+'Servizi Demografici'!O74+'Edilizia Urbanistica'!O73+Cultura!O75</f>
        <v>72</v>
      </c>
      <c r="P63" s="106">
        <f t="shared" si="7"/>
        <v>0.43373493975903615</v>
      </c>
      <c r="Q63" s="55">
        <f>'Servizio Tecnico'!Q74+Biblioteca!Q75+Scuola!Q75+Tributi!Q74+'Servizi Demografici'!Q74+'Edilizia Urbanistica'!Q73+Cultura!Q75</f>
        <v>123</v>
      </c>
      <c r="R63" s="106">
        <f t="shared" si="8"/>
        <v>0.6648648648648648</v>
      </c>
      <c r="S63" s="55">
        <f>'Servizio Tecnico'!S74+Biblioteca!S75+Scuola!S75+Tributi!S74+'Servizi Demografici'!S74+'Edilizia Urbanistica'!S73+Cultura!S75</f>
        <v>42</v>
      </c>
      <c r="T63" s="106">
        <f t="shared" si="9"/>
        <v>0.25301204819277107</v>
      </c>
      <c r="U63" s="55">
        <f>'Servizio Tecnico'!U74+Biblioteca!U75+Scuola!U75+Tributi!U74+'Servizi Demografici'!U74+'Edilizia Urbanistica'!U73+Cultura!U75</f>
        <v>6</v>
      </c>
      <c r="V63" s="106">
        <f t="shared" si="10"/>
        <v>0.032432432432432434</v>
      </c>
      <c r="W63" s="69">
        <f t="shared" si="11"/>
        <v>166</v>
      </c>
      <c r="X63" s="45">
        <f t="shared" si="12"/>
        <v>1</v>
      </c>
      <c r="Y63" s="69">
        <f t="shared" si="11"/>
        <v>185</v>
      </c>
      <c r="Z63" s="45">
        <f t="shared" si="13"/>
        <v>1</v>
      </c>
      <c r="AA63" s="14"/>
      <c r="AB63" s="14"/>
      <c r="AC63" s="14"/>
      <c r="AD63" s="12"/>
    </row>
    <row r="64" spans="2:30" s="7" customFormat="1" ht="28.5">
      <c r="B64" s="22" t="s">
        <v>66</v>
      </c>
      <c r="C64" s="108">
        <f>'Servizi Demografici'!C75+Tributi!C75+Scuola!C76+Biblioteca!C76+'Servizio Tecnico'!C75+'Edilizia Urbanistica'!C74</f>
        <v>0</v>
      </c>
      <c r="D64" s="106">
        <f t="shared" si="1"/>
        <v>0</v>
      </c>
      <c r="E64" s="55">
        <f>'Servizi Demografici'!E75+Tributi!E75+Scuola!E76+Biblioteca!E76+'Servizio Tecnico'!E75+'Edilizia Urbanistica'!E74</f>
        <v>2</v>
      </c>
      <c r="F64" s="106">
        <f t="shared" si="2"/>
        <v>0.010869565217391304</v>
      </c>
      <c r="G64" s="55">
        <f>'Servizi Demografici'!G75+Tributi!G75+Scuola!G76+Biblioteca!G76+'Servizio Tecnico'!G75+'Edilizia Urbanistica'!G74+Cultura!G76</f>
        <v>12</v>
      </c>
      <c r="H64" s="106">
        <f t="shared" si="3"/>
        <v>0.07228915662650602</v>
      </c>
      <c r="I64" s="55">
        <f>'Servizi Demografici'!I75+Tributi!I75+Scuola!I76+Biblioteca!I76+'Servizio Tecnico'!I75+'Edilizia Urbanistica'!I74+Cultura!I76</f>
        <v>19</v>
      </c>
      <c r="J64" s="106">
        <f t="shared" si="4"/>
        <v>0.10326086956521739</v>
      </c>
      <c r="K64" s="55">
        <f>'Servizi Demografici'!K75+Tributi!K75+Scuola!K76+Biblioteca!K76+'Servizio Tecnico'!K75+'Edilizia Urbanistica'!K74+Cultura!K76</f>
        <v>48</v>
      </c>
      <c r="L64" s="106">
        <f t="shared" si="5"/>
        <v>0.2891566265060241</v>
      </c>
      <c r="M64" s="55">
        <f>'Servizi Demografici'!M75+Tributi!M75+Scuola!M76+Biblioteca!M76+'Servizio Tecnico'!M75+'Edilizia Urbanistica'!M74+Cultura!M76</f>
        <v>39</v>
      </c>
      <c r="N64" s="106">
        <f t="shared" si="6"/>
        <v>0.21195652173913043</v>
      </c>
      <c r="O64" s="55">
        <f>'Servizio Tecnico'!O75+Biblioteca!O76+Scuola!O76+Tributi!O75+'Servizi Demografici'!O75+'Edilizia Urbanistica'!O74+Cultura!O76</f>
        <v>63</v>
      </c>
      <c r="P64" s="106">
        <f t="shared" si="7"/>
        <v>0.3795180722891566</v>
      </c>
      <c r="Q64" s="55">
        <f>'Servizio Tecnico'!Q75+Biblioteca!Q76+Scuola!Q76+Tributi!Q75+'Servizi Demografici'!Q75+'Edilizia Urbanistica'!Q74+Cultura!Q76</f>
        <v>114</v>
      </c>
      <c r="R64" s="106">
        <f t="shared" si="8"/>
        <v>0.6195652173913043</v>
      </c>
      <c r="S64" s="55">
        <f>'Servizio Tecnico'!S75+Biblioteca!S76+Scuola!S76+Tributi!S75+'Servizi Demografici'!S75+'Edilizia Urbanistica'!S74+Cultura!S76</f>
        <v>43</v>
      </c>
      <c r="T64" s="106">
        <f t="shared" si="9"/>
        <v>0.25903614457831325</v>
      </c>
      <c r="U64" s="55">
        <f>'Servizio Tecnico'!U75+Biblioteca!U76+Scuola!U76+Tributi!U75+'Servizi Demografici'!U75+'Edilizia Urbanistica'!U74+Cultura!U76</f>
        <v>10</v>
      </c>
      <c r="V64" s="106">
        <f t="shared" si="10"/>
        <v>0.05434782608695652</v>
      </c>
      <c r="W64" s="69">
        <f t="shared" si="11"/>
        <v>166</v>
      </c>
      <c r="X64" s="45">
        <f t="shared" si="12"/>
        <v>1</v>
      </c>
      <c r="Y64" s="69">
        <f t="shared" si="11"/>
        <v>184</v>
      </c>
      <c r="Z64" s="45">
        <f t="shared" si="13"/>
        <v>1</v>
      </c>
      <c r="AA64" s="14"/>
      <c r="AB64" s="14"/>
      <c r="AC64" s="14"/>
      <c r="AD64" s="12"/>
    </row>
    <row r="65" spans="2:30" s="7" customFormat="1" ht="28.5">
      <c r="B65" s="22" t="s">
        <v>67</v>
      </c>
      <c r="C65" s="108">
        <f>'Servizi Demografici'!C76+Tributi!C76+Scuola!C77+Biblioteca!C77+'Servizio Tecnico'!C76+'Edilizia Urbanistica'!C75</f>
        <v>7</v>
      </c>
      <c r="D65" s="106">
        <f t="shared" si="1"/>
        <v>0.04216867469879518</v>
      </c>
      <c r="E65" s="55">
        <f>'Servizi Demografici'!E76+Tributi!E76+Scuola!E77+Biblioteca!E77+'Servizio Tecnico'!E76+'Edilizia Urbanistica'!E75</f>
        <v>4</v>
      </c>
      <c r="F65" s="106">
        <f t="shared" si="2"/>
        <v>0.022099447513812154</v>
      </c>
      <c r="G65" s="55">
        <f>'Servizi Demografici'!G76+Tributi!G76+Scuola!G77+Biblioteca!G77+'Servizio Tecnico'!G76+'Edilizia Urbanistica'!G75+Cultura!G77</f>
        <v>29</v>
      </c>
      <c r="H65" s="106">
        <f t="shared" si="3"/>
        <v>0.1746987951807229</v>
      </c>
      <c r="I65" s="55">
        <f>'Servizi Demografici'!I76+Tributi!I76+Scuola!I77+Biblioteca!I77+'Servizio Tecnico'!I76+'Edilizia Urbanistica'!I75+Cultura!I77</f>
        <v>42</v>
      </c>
      <c r="J65" s="106">
        <f t="shared" si="4"/>
        <v>0.23204419889502761</v>
      </c>
      <c r="K65" s="55">
        <f>'Servizi Demografici'!K76+Tributi!K76+Scuola!K77+Biblioteca!K77+'Servizio Tecnico'!K76+'Edilizia Urbanistica'!K75+Cultura!K77</f>
        <v>47</v>
      </c>
      <c r="L65" s="106">
        <f t="shared" si="5"/>
        <v>0.28313253012048195</v>
      </c>
      <c r="M65" s="55">
        <f>'Servizi Demografici'!M76+Tributi!M76+Scuola!M77+Biblioteca!M77+'Servizio Tecnico'!M76+'Edilizia Urbanistica'!M75+Cultura!M77</f>
        <v>58</v>
      </c>
      <c r="N65" s="106">
        <f t="shared" si="6"/>
        <v>0.32044198895027626</v>
      </c>
      <c r="O65" s="55">
        <f>'Servizio Tecnico'!O76+Biblioteca!O77+Scuola!O77+Tributi!O76+'Servizi Demografici'!O76+'Edilizia Urbanistica'!O75+Cultura!O77</f>
        <v>37</v>
      </c>
      <c r="P65" s="106">
        <f t="shared" si="7"/>
        <v>0.22289156626506024</v>
      </c>
      <c r="Q65" s="55">
        <f>'Servizio Tecnico'!Q76+Biblioteca!Q77+Scuola!Q77+Tributi!Q76+'Servizi Demografici'!Q76+'Edilizia Urbanistica'!Q75+Cultura!Q77</f>
        <v>70</v>
      </c>
      <c r="R65" s="106">
        <f t="shared" si="8"/>
        <v>0.3867403314917127</v>
      </c>
      <c r="S65" s="55">
        <f>'Servizio Tecnico'!S76+Biblioteca!S77+Scuola!S77+Tributi!S76+'Servizi Demografici'!S76+'Edilizia Urbanistica'!S75+Cultura!S77</f>
        <v>46</v>
      </c>
      <c r="T65" s="106">
        <f t="shared" si="9"/>
        <v>0.27710843373493976</v>
      </c>
      <c r="U65" s="55">
        <f>'Servizio Tecnico'!U76+Biblioteca!U77+Scuola!U77+Tributi!U76+'Servizi Demografici'!U76+'Edilizia Urbanistica'!U75+Cultura!U77</f>
        <v>7</v>
      </c>
      <c r="V65" s="106">
        <f t="shared" si="10"/>
        <v>0.03867403314917127</v>
      </c>
      <c r="W65" s="69">
        <f t="shared" si="11"/>
        <v>166</v>
      </c>
      <c r="X65" s="45">
        <f t="shared" si="12"/>
        <v>1</v>
      </c>
      <c r="Y65" s="69">
        <f t="shared" si="11"/>
        <v>181</v>
      </c>
      <c r="Z65" s="45">
        <f t="shared" si="13"/>
        <v>1</v>
      </c>
      <c r="AA65" s="13"/>
      <c r="AB65" s="13"/>
      <c r="AC65" s="13"/>
      <c r="AD65" s="12"/>
    </row>
    <row r="66" spans="2:30" s="7" customFormat="1" ht="15" thickBot="1">
      <c r="B66" s="102" t="s">
        <v>72</v>
      </c>
      <c r="C66" s="109">
        <f>'Servizi Demografici'!C77+Tributi!C77+Scuola!C78+Biblioteca!C78+'Servizio Tecnico'!C77+'Edilizia Urbanistica'!C76</f>
        <v>16</v>
      </c>
      <c r="D66" s="107">
        <f t="shared" si="1"/>
        <v>0.0963855421686747</v>
      </c>
      <c r="E66" s="101">
        <f>'Servizi Demografici'!E77+Tributi!E77+Scuola!E78+Biblioteca!E78+'Servizio Tecnico'!E77+'Edilizia Urbanistica'!E76</f>
        <v>15</v>
      </c>
      <c r="F66" s="107">
        <f t="shared" si="2"/>
        <v>0.08379888268156424</v>
      </c>
      <c r="G66" s="101">
        <f>'Servizi Demografici'!G77+Tributi!G77+Scuola!G78+Biblioteca!G78+'Servizio Tecnico'!G77+'Edilizia Urbanistica'!G76+Cultura!G78</f>
        <v>42</v>
      </c>
      <c r="H66" s="107">
        <f t="shared" si="3"/>
        <v>0.25301204819277107</v>
      </c>
      <c r="I66" s="101">
        <f>'Servizi Demografici'!I77+Tributi!I77+Scuola!I78+Biblioteca!I78+'Servizio Tecnico'!I77+'Edilizia Urbanistica'!I76+Cultura!I78</f>
        <v>50</v>
      </c>
      <c r="J66" s="107">
        <f t="shared" si="4"/>
        <v>0.27932960893854747</v>
      </c>
      <c r="K66" s="101">
        <f>'Servizi Demografici'!K77+Tributi!K77+Scuola!K78+Biblioteca!K78+'Servizio Tecnico'!K77+'Edilizia Urbanistica'!K76+Cultura!K78</f>
        <v>38</v>
      </c>
      <c r="L66" s="107">
        <f t="shared" si="5"/>
        <v>0.2289156626506024</v>
      </c>
      <c r="M66" s="101">
        <f>'Servizi Demografici'!M77+Tributi!M77+Scuola!M78+Biblioteca!M78+'Servizio Tecnico'!M77+'Edilizia Urbanistica'!M76+Cultura!M78</f>
        <v>49</v>
      </c>
      <c r="N66" s="107">
        <f t="shared" si="6"/>
        <v>0.2737430167597765</v>
      </c>
      <c r="O66" s="101">
        <f>'Servizio Tecnico'!O77+Biblioteca!O78+Scuola!O78+Tributi!O77+'Servizi Demografici'!O77+'Edilizia Urbanistica'!O76+Cultura!O78</f>
        <v>27</v>
      </c>
      <c r="P66" s="107">
        <f t="shared" si="7"/>
        <v>0.16265060240963855</v>
      </c>
      <c r="Q66" s="101">
        <f>'Servizio Tecnico'!Q77+Biblioteca!Q78+Scuola!Q78+Tributi!Q77+'Servizi Demografici'!Q77+'Edilizia Urbanistica'!Q76+Cultura!Q78</f>
        <v>57</v>
      </c>
      <c r="R66" s="107">
        <f t="shared" si="8"/>
        <v>0.31843575418994413</v>
      </c>
      <c r="S66" s="101">
        <f>'Servizio Tecnico'!S77+Biblioteca!S78+Scuola!S78+Tributi!S77+'Servizi Demografici'!S77+'Edilizia Urbanistica'!S76+Cultura!S78</f>
        <v>43</v>
      </c>
      <c r="T66" s="107">
        <f t="shared" si="9"/>
        <v>0.25903614457831325</v>
      </c>
      <c r="U66" s="101">
        <f>'Servizio Tecnico'!U77+Biblioteca!U78+Scuola!U78+Tributi!U77+'Servizi Demografici'!U77+'Edilizia Urbanistica'!U76+Cultura!U78</f>
        <v>8</v>
      </c>
      <c r="V66" s="107">
        <f t="shared" si="10"/>
        <v>0.0446927374301676</v>
      </c>
      <c r="W66" s="78">
        <f t="shared" si="11"/>
        <v>166</v>
      </c>
      <c r="X66" s="46">
        <f t="shared" si="12"/>
        <v>1</v>
      </c>
      <c r="Y66" s="78">
        <f>Q66+M66+I66+E66+U66</f>
        <v>179</v>
      </c>
      <c r="Z66" s="46">
        <f t="shared" si="13"/>
        <v>1</v>
      </c>
      <c r="AA66" s="13"/>
      <c r="AB66" s="13"/>
      <c r="AC66" s="13"/>
      <c r="AD66" s="12"/>
    </row>
    <row r="67" spans="2:25" s="17" customFormat="1" ht="15" thickBot="1">
      <c r="B67" s="73"/>
      <c r="C67" s="16"/>
      <c r="D67" s="15"/>
      <c r="E67" s="16"/>
      <c r="F67" s="15"/>
      <c r="G67" s="16"/>
      <c r="H67" s="15"/>
      <c r="I67" s="16"/>
      <c r="J67" s="15"/>
      <c r="K67" s="68"/>
      <c r="L67" s="15"/>
      <c r="M67" s="74"/>
      <c r="N67" s="75"/>
      <c r="O67" s="73"/>
      <c r="P67" s="76"/>
      <c r="Q67" s="76"/>
      <c r="R67" s="76"/>
      <c r="S67" s="76"/>
      <c r="T67" s="77"/>
      <c r="Y67" s="141"/>
    </row>
    <row r="68" spans="2:26" s="7" customFormat="1" ht="15">
      <c r="B68" s="167" t="s">
        <v>68</v>
      </c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9"/>
    </row>
    <row r="69" spans="2:26" s="7" customFormat="1" ht="15.75" thickBot="1">
      <c r="B69" s="158" t="s">
        <v>69</v>
      </c>
      <c r="C69" s="190"/>
      <c r="D69" s="190"/>
      <c r="E69" s="190"/>
      <c r="F69" s="190"/>
      <c r="G69" s="159"/>
      <c r="H69" s="159"/>
      <c r="I69" s="159"/>
      <c r="J69" s="159"/>
      <c r="K69" s="190"/>
      <c r="L69" s="190"/>
      <c r="M69" s="190"/>
      <c r="N69" s="190"/>
      <c r="O69" s="159"/>
      <c r="P69" s="159"/>
      <c r="Q69" s="159"/>
      <c r="R69" s="159"/>
      <c r="S69" s="190"/>
      <c r="T69" s="190"/>
      <c r="U69" s="190"/>
      <c r="V69" s="190"/>
      <c r="W69" s="159"/>
      <c r="X69" s="159"/>
      <c r="Y69" s="159"/>
      <c r="Z69" s="160"/>
    </row>
    <row r="70" spans="2:26" s="7" customFormat="1" ht="15" thickBot="1">
      <c r="B70" s="191"/>
      <c r="C70" s="171" t="s">
        <v>14</v>
      </c>
      <c r="D70" s="170"/>
      <c r="E70" s="170"/>
      <c r="F70" s="172"/>
      <c r="G70" s="170" t="s">
        <v>15</v>
      </c>
      <c r="H70" s="170"/>
      <c r="I70" s="170"/>
      <c r="J70" s="170"/>
      <c r="K70" s="171" t="s">
        <v>16</v>
      </c>
      <c r="L70" s="170"/>
      <c r="M70" s="170"/>
      <c r="N70" s="172"/>
      <c r="O70" s="171" t="s">
        <v>17</v>
      </c>
      <c r="P70" s="170"/>
      <c r="Q70" s="170"/>
      <c r="R70" s="172"/>
      <c r="S70" s="171" t="s">
        <v>57</v>
      </c>
      <c r="T70" s="170"/>
      <c r="U70" s="170"/>
      <c r="V70" s="172"/>
      <c r="W70" s="174" t="s">
        <v>4</v>
      </c>
      <c r="X70" s="174"/>
      <c r="Y70" s="174"/>
      <c r="Z70" s="175"/>
    </row>
    <row r="71" spans="2:26" s="7" customFormat="1" ht="15.75" thickBot="1">
      <c r="B71" s="192"/>
      <c r="C71" s="176" t="s">
        <v>117</v>
      </c>
      <c r="D71" s="157"/>
      <c r="E71" s="176" t="s">
        <v>120</v>
      </c>
      <c r="F71" s="157"/>
      <c r="G71" s="176" t="s">
        <v>117</v>
      </c>
      <c r="H71" s="157"/>
      <c r="I71" s="176" t="s">
        <v>120</v>
      </c>
      <c r="J71" s="157"/>
      <c r="K71" s="176" t="s">
        <v>117</v>
      </c>
      <c r="L71" s="157"/>
      <c r="M71" s="176" t="s">
        <v>120</v>
      </c>
      <c r="N71" s="157"/>
      <c r="O71" s="176" t="s">
        <v>117</v>
      </c>
      <c r="P71" s="157"/>
      <c r="Q71" s="176" t="s">
        <v>120</v>
      </c>
      <c r="R71" s="157"/>
      <c r="S71" s="176" t="s">
        <v>117</v>
      </c>
      <c r="T71" s="157"/>
      <c r="U71" s="156" t="s">
        <v>120</v>
      </c>
      <c r="V71" s="157"/>
      <c r="W71" s="176" t="s">
        <v>117</v>
      </c>
      <c r="X71" s="157"/>
      <c r="Y71" s="176" t="s">
        <v>120</v>
      </c>
      <c r="Z71" s="157"/>
    </row>
    <row r="72" spans="2:30" s="7" customFormat="1" ht="14.25">
      <c r="B72" s="22" t="s">
        <v>70</v>
      </c>
      <c r="C72" s="142">
        <f>'Servizio Tecnico'!C83+Biblioteca!C84+Scuola!C84+Tributi!C83+'Servizi Demografici'!C83+'Edilizia Urbanistica'!C82</f>
        <v>0</v>
      </c>
      <c r="D72" s="15">
        <f>C72/W72</f>
        <v>0</v>
      </c>
      <c r="E72" s="142">
        <f>'Servizio Tecnico'!E83+Biblioteca!E84+Scuola!E84+Tributi!E83+'Servizi Demografici'!E83+'Edilizia Urbanistica'!E82</f>
        <v>1</v>
      </c>
      <c r="F72" s="143">
        <f>E72/$Y72</f>
        <v>0.005405405405405406</v>
      </c>
      <c r="G72" s="108">
        <f>'Servizio Tecnico'!G83+Biblioteca!G84+Scuola!G84+Tributi!G83+'Servizi Demografici'!G83+'Edilizia Urbanistica'!G82+Cultura!G84</f>
        <v>2</v>
      </c>
      <c r="H72" s="15">
        <f>G72/$W$72</f>
        <v>0.012048192771084338</v>
      </c>
      <c r="I72" s="108">
        <f>'Servizio Tecnico'!I83+Biblioteca!I84+Scuola!I84+Tributi!I83+'Servizi Demografici'!I83+'Edilizia Urbanistica'!I82+Cultura!I84</f>
        <v>16</v>
      </c>
      <c r="J72" s="143">
        <f>I72/$Y72</f>
        <v>0.08648648648648649</v>
      </c>
      <c r="K72" s="108">
        <f>'Servizio Tecnico'!K83+Biblioteca!K84+Scuola!K84+Tributi!K83+'Servizi Demografici'!K83+'Edilizia Urbanistica'!K82+Cultura!K84</f>
        <v>25</v>
      </c>
      <c r="L72" s="56">
        <f>K72/$W$72</f>
        <v>0.15060240963855423</v>
      </c>
      <c r="M72" s="108">
        <f>'Servizio Tecnico'!M83+Biblioteca!M84+Scuola!M84+Tributi!M83+'Servizi Demografici'!M83+'Edilizia Urbanistica'!M82+Cultura!M84</f>
        <v>31</v>
      </c>
      <c r="N72" s="106">
        <f>M72/$Y72</f>
        <v>0.16756756756756758</v>
      </c>
      <c r="O72" s="108">
        <f>'Servizio Tecnico'!O83+Biblioteca!O84+Scuola!O84+Tributi!O83+'Servizi Demografici'!O83+'Edilizia Urbanistica'!O82+Cultura!O84</f>
        <v>94</v>
      </c>
      <c r="P72" s="56">
        <f>O72/$W$72</f>
        <v>0.5662650602409639</v>
      </c>
      <c r="Q72" s="108">
        <f>'Servizio Tecnico'!Q83+Biblioteca!Q84+Scuola!Q84+Tributi!Q83+'Servizi Demografici'!Q83+'Edilizia Urbanistica'!Q82+Cultura!Q84</f>
        <v>134</v>
      </c>
      <c r="R72" s="106">
        <f>Q72/$Y72</f>
        <v>0.7243243243243244</v>
      </c>
      <c r="S72" s="108">
        <f>'Servizio Tecnico'!S83+Biblioteca!S84+Scuola!S84+Tributi!S83+'Servizi Demografici'!S83+'Edilizia Urbanistica'!S82+Cultura!S84</f>
        <v>45</v>
      </c>
      <c r="T72" s="15">
        <f>S72/$W$72</f>
        <v>0.2710843373493976</v>
      </c>
      <c r="U72" s="142">
        <f>'Servizio Tecnico'!U83+Biblioteca!U84+Scuola!U84+Tributi!U83+'Servizi Demografici'!U83+'Edilizia Urbanistica'!U82+Cultura!U84</f>
        <v>3</v>
      </c>
      <c r="V72" s="143">
        <f>U72/$Y72</f>
        <v>0.016216216216216217</v>
      </c>
      <c r="W72" s="74">
        <f>O72+K72+G72+C72+S72</f>
        <v>166</v>
      </c>
      <c r="X72" s="75">
        <f>D72+H72+L72+P72+T72</f>
        <v>1</v>
      </c>
      <c r="Y72" s="144">
        <f>Q72+M72+I72+E72+U72</f>
        <v>185</v>
      </c>
      <c r="Z72" s="145">
        <f>F72+J72+N72+R72+V72</f>
        <v>1</v>
      </c>
      <c r="AA72" s="13"/>
      <c r="AB72" s="13"/>
      <c r="AC72" s="13"/>
      <c r="AD72" s="12"/>
    </row>
    <row r="73" spans="2:30" s="7" customFormat="1" ht="28.5">
      <c r="B73" s="22" t="s">
        <v>21</v>
      </c>
      <c r="C73" s="108">
        <f>'Servizio Tecnico'!C84+Biblioteca!C85+Scuola!C85+Tributi!C84+'Servizi Demografici'!C84+'Edilizia Urbanistica'!C83</f>
        <v>0</v>
      </c>
      <c r="D73" s="15">
        <f>C73/W73</f>
        <v>0</v>
      </c>
      <c r="E73" s="108">
        <f>'Servizio Tecnico'!E84+Biblioteca!E85+Scuola!E85+Tributi!E84+'Servizi Demografici'!E84+'Edilizia Urbanistica'!E83</f>
        <v>0</v>
      </c>
      <c r="F73" s="106">
        <f>E73/$Y73</f>
        <v>0</v>
      </c>
      <c r="G73" s="108">
        <f>'Servizio Tecnico'!G84+Biblioteca!G85+Scuola!G85+Tributi!G84+'Servizi Demografici'!G84+'Edilizia Urbanistica'!G83+Cultura!G85</f>
        <v>3</v>
      </c>
      <c r="H73" s="15">
        <f>G73/$W$72</f>
        <v>0.018072289156626505</v>
      </c>
      <c r="I73" s="108">
        <f>'Servizio Tecnico'!I84+Biblioteca!I85+Scuola!I85+Tributi!I84+'Servizi Demografici'!I84+'Edilizia Urbanistica'!I83+Cultura!I85</f>
        <v>21</v>
      </c>
      <c r="J73" s="106">
        <f>I73/$Y73</f>
        <v>0.11351351351351352</v>
      </c>
      <c r="K73" s="108">
        <f>'Servizio Tecnico'!K84+Biblioteca!K85+Scuola!K85+Tributi!K84+'Servizi Demografici'!K84+'Edilizia Urbanistica'!K83+Cultura!K85</f>
        <v>30</v>
      </c>
      <c r="L73" s="56">
        <f>K73/$W$72</f>
        <v>0.18072289156626506</v>
      </c>
      <c r="M73" s="108">
        <f>'Servizio Tecnico'!M84+Biblioteca!M85+Scuola!M85+Tributi!M84+'Servizi Demografici'!M84+'Edilizia Urbanistica'!M83+Cultura!M85</f>
        <v>30</v>
      </c>
      <c r="N73" s="106">
        <f>M73/$Y73</f>
        <v>0.16216216216216217</v>
      </c>
      <c r="O73" s="108">
        <f>'Servizio Tecnico'!O84+Biblioteca!O85+Scuola!O85+Tributi!O84+'Servizi Demografici'!O84+'Edilizia Urbanistica'!O83+Cultura!O85</f>
        <v>89</v>
      </c>
      <c r="P73" s="56">
        <f>O73/$W$72</f>
        <v>0.536144578313253</v>
      </c>
      <c r="Q73" s="108">
        <f>'Servizio Tecnico'!Q84+Biblioteca!Q85+Scuola!Q85+Tributi!Q84+'Servizi Demografici'!Q84+'Edilizia Urbanistica'!Q83+Cultura!Q85</f>
        <v>129</v>
      </c>
      <c r="R73" s="106">
        <f>Q73/$Y73</f>
        <v>0.6972972972972973</v>
      </c>
      <c r="S73" s="108">
        <f>'Servizio Tecnico'!S84+Biblioteca!S85+Scuola!S85+Tributi!S84+'Servizi Demografici'!S84+'Edilizia Urbanistica'!S83+Cultura!S85</f>
        <v>44</v>
      </c>
      <c r="T73" s="15">
        <f>S73/$W$72</f>
        <v>0.26506024096385544</v>
      </c>
      <c r="U73" s="108">
        <f>'Servizio Tecnico'!U84+Biblioteca!U85+Scuola!U85+Tributi!U84+'Servizi Demografici'!U84+'Edilizia Urbanistica'!U83+Cultura!U85</f>
        <v>5</v>
      </c>
      <c r="V73" s="106">
        <f>U73/$Y73</f>
        <v>0.02702702702702703</v>
      </c>
      <c r="W73" s="74">
        <f>O73+K73+G73+C73+S73</f>
        <v>166</v>
      </c>
      <c r="X73" s="75">
        <f>D73+H73+L73+P73+T73</f>
        <v>1</v>
      </c>
      <c r="Y73" s="121">
        <f>Q73+M73+I73+E73+U73</f>
        <v>185</v>
      </c>
      <c r="Z73" s="45">
        <f>F73+J73+N73+R73+V73</f>
        <v>1</v>
      </c>
      <c r="AA73" s="13"/>
      <c r="AB73" s="13"/>
      <c r="AC73" s="13"/>
      <c r="AD73" s="12"/>
    </row>
    <row r="74" spans="2:30" s="7" customFormat="1" ht="29.25" thickBot="1">
      <c r="B74" s="102" t="s">
        <v>71</v>
      </c>
      <c r="C74" s="109">
        <f>'Servizio Tecnico'!C85+Biblioteca!C86+Scuola!C86+Tributi!C85+'Servizi Demografici'!C85+'Edilizia Urbanistica'!C84</f>
        <v>0</v>
      </c>
      <c r="D74" s="88">
        <f>C74/W74</f>
        <v>0</v>
      </c>
      <c r="E74" s="109">
        <f>'Servizio Tecnico'!E85+Biblioteca!E86+Scuola!E86+Tributi!E85+'Servizi Demografici'!E85+'Edilizia Urbanistica'!E84</f>
        <v>0</v>
      </c>
      <c r="F74" s="107">
        <f>E74/$Y74</f>
        <v>0</v>
      </c>
      <c r="G74" s="109">
        <f>'Servizio Tecnico'!G85+Biblioteca!G86+Scuola!G86+Tributi!G85+'Servizi Demografici'!G85+'Edilizia Urbanistica'!G84+Cultura!G86</f>
        <v>2</v>
      </c>
      <c r="H74" s="88">
        <f>G74/$W$72</f>
        <v>0.012048192771084338</v>
      </c>
      <c r="I74" s="109">
        <f>'Servizio Tecnico'!I85+Biblioteca!I86+Scuola!I86+Tributi!I85+'Servizi Demografici'!I85+'Edilizia Urbanistica'!I84+Cultura!I86</f>
        <v>18</v>
      </c>
      <c r="J74" s="107">
        <f>I74/$Y74</f>
        <v>0.0972972972972973</v>
      </c>
      <c r="K74" s="109">
        <f>'Servizio Tecnico'!K85+Biblioteca!K86+Scuola!K86+Tributi!K85+'Servizi Demografici'!K85+'Edilizia Urbanistica'!K84+Cultura!K86</f>
        <v>24</v>
      </c>
      <c r="L74" s="87">
        <f>K74/$W$72</f>
        <v>0.14457831325301204</v>
      </c>
      <c r="M74" s="109">
        <f>'Servizio Tecnico'!M85+Biblioteca!M86+Scuola!M86+Tributi!M85+'Servizi Demografici'!M85+'Edilizia Urbanistica'!M84+Cultura!M86</f>
        <v>26</v>
      </c>
      <c r="N74" s="107">
        <f>M74/$Y74</f>
        <v>0.14054054054054055</v>
      </c>
      <c r="O74" s="109">
        <f>'Servizio Tecnico'!O85+Biblioteca!O86+Scuola!O86+Tributi!O85+'Servizi Demografici'!O85+'Edilizia Urbanistica'!O84+Cultura!O86</f>
        <v>98</v>
      </c>
      <c r="P74" s="87">
        <f>O74/$W$72</f>
        <v>0.5903614457831325</v>
      </c>
      <c r="Q74" s="109">
        <f>'Servizio Tecnico'!Q85+Biblioteca!Q86+Scuola!Q86+Tributi!Q85+'Servizi Demografici'!Q85+'Edilizia Urbanistica'!Q84+Cultura!Q86</f>
        <v>135</v>
      </c>
      <c r="R74" s="107">
        <f>Q74/$Y74</f>
        <v>0.7297297297297297</v>
      </c>
      <c r="S74" s="109">
        <f>'Servizio Tecnico'!S85+Biblioteca!S86+Scuola!S86+Tributi!S85+'Servizi Demografici'!S85+'Edilizia Urbanistica'!S84+Cultura!S86</f>
        <v>42</v>
      </c>
      <c r="T74" s="88">
        <f>S74/$W$72</f>
        <v>0.25301204819277107</v>
      </c>
      <c r="U74" s="109">
        <f>'Servizio Tecnico'!U85+Biblioteca!U86+Scuola!U86+Tributi!U85+'Servizi Demografici'!U85+'Edilizia Urbanistica'!U84+Cultura!U86</f>
        <v>6</v>
      </c>
      <c r="V74" s="107">
        <f>U74/$Y74</f>
        <v>0.032432432432432434</v>
      </c>
      <c r="W74" s="103">
        <f>O74+K74+G74+C74+S74</f>
        <v>166</v>
      </c>
      <c r="X74" s="114">
        <f>D74+H74+L74+P74+T74</f>
        <v>1</v>
      </c>
      <c r="Y74" s="122">
        <f>Q74+M74+I74+E74+U74</f>
        <v>185</v>
      </c>
      <c r="Z74" s="46">
        <f>F74+J74+N74+R74+V74</f>
        <v>1</v>
      </c>
      <c r="AA74" s="13"/>
      <c r="AB74" s="13"/>
      <c r="AC74" s="13"/>
      <c r="AD74" s="12"/>
    </row>
    <row r="75" spans="2:14" s="7" customFormat="1" ht="15" thickBot="1">
      <c r="B75" s="11"/>
      <c r="D75" s="9"/>
      <c r="F75" s="9"/>
      <c r="H75" s="9"/>
      <c r="J75" s="31"/>
      <c r="K75" s="66"/>
      <c r="L75" s="31"/>
      <c r="M75" s="72"/>
      <c r="N75" s="41"/>
    </row>
    <row r="76" spans="2:26" s="7" customFormat="1" ht="15">
      <c r="B76" s="167" t="s">
        <v>23</v>
      </c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9"/>
    </row>
    <row r="77" spans="2:26" s="7" customFormat="1" ht="15.75" thickBot="1">
      <c r="B77" s="158" t="s">
        <v>30</v>
      </c>
      <c r="C77" s="190"/>
      <c r="D77" s="190"/>
      <c r="E77" s="190"/>
      <c r="F77" s="190"/>
      <c r="G77" s="159"/>
      <c r="H77" s="159"/>
      <c r="I77" s="159"/>
      <c r="J77" s="159"/>
      <c r="K77" s="190"/>
      <c r="L77" s="190"/>
      <c r="M77" s="190"/>
      <c r="N77" s="190"/>
      <c r="O77" s="159"/>
      <c r="P77" s="159"/>
      <c r="Q77" s="159"/>
      <c r="R77" s="159"/>
      <c r="S77" s="190"/>
      <c r="T77" s="190"/>
      <c r="U77" s="190"/>
      <c r="V77" s="190"/>
      <c r="W77" s="159"/>
      <c r="X77" s="159"/>
      <c r="Y77" s="159"/>
      <c r="Z77" s="160"/>
    </row>
    <row r="78" spans="2:26" s="7" customFormat="1" ht="15" thickBot="1">
      <c r="B78" s="191"/>
      <c r="C78" s="171" t="s">
        <v>14</v>
      </c>
      <c r="D78" s="170"/>
      <c r="E78" s="170"/>
      <c r="F78" s="172"/>
      <c r="G78" s="170" t="s">
        <v>15</v>
      </c>
      <c r="H78" s="170"/>
      <c r="I78" s="170"/>
      <c r="J78" s="170"/>
      <c r="K78" s="171" t="s">
        <v>16</v>
      </c>
      <c r="L78" s="170"/>
      <c r="M78" s="170"/>
      <c r="N78" s="172"/>
      <c r="O78" s="170" t="s">
        <v>17</v>
      </c>
      <c r="P78" s="170"/>
      <c r="Q78" s="170"/>
      <c r="R78" s="170"/>
      <c r="S78" s="171" t="s">
        <v>57</v>
      </c>
      <c r="T78" s="170"/>
      <c r="U78" s="170"/>
      <c r="V78" s="172"/>
      <c r="W78" s="174" t="s">
        <v>4</v>
      </c>
      <c r="X78" s="174"/>
      <c r="Y78" s="174"/>
      <c r="Z78" s="175"/>
    </row>
    <row r="79" spans="2:26" s="7" customFormat="1" ht="15.75" thickBot="1">
      <c r="B79" s="192"/>
      <c r="C79" s="176" t="s">
        <v>117</v>
      </c>
      <c r="D79" s="157"/>
      <c r="E79" s="176" t="s">
        <v>120</v>
      </c>
      <c r="F79" s="157"/>
      <c r="G79" s="176" t="s">
        <v>117</v>
      </c>
      <c r="H79" s="157"/>
      <c r="I79" s="176" t="s">
        <v>120</v>
      </c>
      <c r="J79" s="157"/>
      <c r="K79" s="176" t="s">
        <v>117</v>
      </c>
      <c r="L79" s="157"/>
      <c r="M79" s="176" t="s">
        <v>120</v>
      </c>
      <c r="N79" s="157"/>
      <c r="O79" s="176" t="s">
        <v>117</v>
      </c>
      <c r="P79" s="157"/>
      <c r="Q79" s="176" t="s">
        <v>120</v>
      </c>
      <c r="R79" s="157"/>
      <c r="S79" s="176" t="s">
        <v>117</v>
      </c>
      <c r="T79" s="157"/>
      <c r="U79" s="176" t="s">
        <v>120</v>
      </c>
      <c r="V79" s="157"/>
      <c r="W79" s="176" t="s">
        <v>117</v>
      </c>
      <c r="X79" s="157"/>
      <c r="Y79" s="176" t="s">
        <v>120</v>
      </c>
      <c r="Z79" s="157"/>
    </row>
    <row r="80" spans="2:26" s="7" customFormat="1" ht="15" thickBot="1">
      <c r="B80" s="102" t="s">
        <v>24</v>
      </c>
      <c r="C80" s="109">
        <f>'Servizio Tecnico'!C91+Biblioteca!C92+Scuola!C92+Tributi!C91+'Servizi Demografici'!C91+'Edilizia Urbanistica'!C90+Cultura!C92</f>
        <v>0</v>
      </c>
      <c r="D80" s="42">
        <f>C80/W80</f>
        <v>0</v>
      </c>
      <c r="E80" s="109">
        <f>'Servizio Tecnico'!E91+Biblioteca!E92+Scuola!E92+Tributi!E91+'Servizi Demografici'!E91+'Edilizia Urbanistica'!E90+Cultura!E92</f>
        <v>1</v>
      </c>
      <c r="F80" s="147">
        <f>E80/Y80</f>
        <v>0.005434782608695652</v>
      </c>
      <c r="G80" s="109">
        <f>'Servizio Tecnico'!G91+Biblioteca!G92+Scuola!G92+Tributi!G91+'Servizi Demografici'!G91+'Edilizia Urbanistica'!G90+Cultura!G92</f>
        <v>3</v>
      </c>
      <c r="H80" s="42">
        <f>G80/W80</f>
        <v>0.018072289156626505</v>
      </c>
      <c r="I80" s="109">
        <f>'Servizio Tecnico'!I91+Biblioteca!I92+Scuola!I92+Tributi!I91+'Servizi Demografici'!I91+'Edilizia Urbanistica'!I90+Cultura!I92</f>
        <v>22</v>
      </c>
      <c r="J80" s="147">
        <f>I80/Y80</f>
        <v>0.11956521739130435</v>
      </c>
      <c r="K80" s="109">
        <f>'Servizio Tecnico'!K91+Biblioteca!K92+Scuola!K92+Tributi!K91+'Servizi Demografici'!K91+'Edilizia Urbanistica'!K90+Cultura!K92</f>
        <v>39</v>
      </c>
      <c r="L80" s="42">
        <f>K80/W80</f>
        <v>0.23493975903614459</v>
      </c>
      <c r="M80" s="146">
        <f>'Servizio Tecnico'!M91+Biblioteca!M92+Scuola!M92+Tributi!M91+'Servizi Demografici'!M91+'Edilizia Urbanistica'!M90+Cultura!M92</f>
        <v>26</v>
      </c>
      <c r="N80" s="147">
        <f>M80/Y80</f>
        <v>0.14130434782608695</v>
      </c>
      <c r="O80" s="109">
        <f>'Servizio Tecnico'!O91+Biblioteca!O92+Scuola!O92+Tributi!O91+'Servizi Demografici'!O91+'Edilizia Urbanistica'!O90+Cultura!O92</f>
        <v>121</v>
      </c>
      <c r="P80" s="42">
        <f>O80/W80</f>
        <v>0.7289156626506024</v>
      </c>
      <c r="Q80" s="109">
        <f>'Servizio Tecnico'!Q91+Biblioteca!Q92+Scuola!Q92+Tributi!Q91+'Servizi Demografici'!Q91+'Edilizia Urbanistica'!Q90+Cultura!Q92</f>
        <v>132</v>
      </c>
      <c r="R80" s="147">
        <f>Q80/Y80</f>
        <v>0.717391304347826</v>
      </c>
      <c r="S80" s="109">
        <f>'Servizio Tecnico'!S91+Biblioteca!S92+Scuola!S92+Tributi!S91+'Servizi Demografici'!S91+'Edilizia Urbanistica'!S90+Cultura!S92</f>
        <v>3</v>
      </c>
      <c r="T80" s="42">
        <f>S80/W80</f>
        <v>0.018072289156626505</v>
      </c>
      <c r="U80" s="109">
        <f>'Servizio Tecnico'!U91+Biblioteca!U92+Scuola!U92+Tributi!U91+'Servizi Demografici'!U91+'Edilizia Urbanistica'!U90+Cultura!U92</f>
        <v>3</v>
      </c>
      <c r="V80" s="147">
        <f>U80/Y80</f>
        <v>0.016304347826086956</v>
      </c>
      <c r="W80" s="113">
        <f>C80+G80+K80+O80+S80</f>
        <v>166</v>
      </c>
      <c r="X80" s="115">
        <f>D80+H80+L80+P80+T80</f>
        <v>1</v>
      </c>
      <c r="Y80" s="148">
        <f>E80+I80+M80+Q80+U80</f>
        <v>184</v>
      </c>
      <c r="Z80" s="149">
        <f>F80+J80+N80+R80+V80</f>
        <v>0.9999999999999999</v>
      </c>
    </row>
    <row r="81" spans="2:14" s="7" customFormat="1" ht="14.25">
      <c r="B81" s="11"/>
      <c r="D81" s="9"/>
      <c r="F81" s="9"/>
      <c r="H81" s="9"/>
      <c r="J81" s="31"/>
      <c r="K81" s="66"/>
      <c r="L81" s="31"/>
      <c r="M81" s="40"/>
      <c r="N81" s="41"/>
    </row>
    <row r="82" spans="2:14" s="7" customFormat="1" ht="14.25">
      <c r="B82" s="11"/>
      <c r="D82" s="9"/>
      <c r="F82" s="9"/>
      <c r="H82" s="9"/>
      <c r="J82" s="31"/>
      <c r="K82" s="66"/>
      <c r="L82" s="31"/>
      <c r="M82" s="40"/>
      <c r="N82" s="41"/>
    </row>
    <row r="83" spans="2:14" s="7" customFormat="1" ht="14.25">
      <c r="B83" s="11"/>
      <c r="D83" s="9"/>
      <c r="F83" s="9"/>
      <c r="H83" s="9"/>
      <c r="J83" s="31"/>
      <c r="K83" s="66"/>
      <c r="L83" s="31"/>
      <c r="M83" s="40"/>
      <c r="N83" s="41"/>
    </row>
    <row r="84" spans="2:14" s="7" customFormat="1" ht="14.25">
      <c r="B84" s="11"/>
      <c r="D84" s="9"/>
      <c r="F84" s="9"/>
      <c r="H84" s="9"/>
      <c r="J84" s="31"/>
      <c r="K84" s="66"/>
      <c r="L84" s="31"/>
      <c r="M84" s="40"/>
      <c r="N84" s="41"/>
    </row>
    <row r="85" spans="2:14" s="7" customFormat="1" ht="14.25">
      <c r="B85" s="11"/>
      <c r="D85" s="9"/>
      <c r="F85" s="9"/>
      <c r="H85" s="9"/>
      <c r="J85" s="31"/>
      <c r="K85" s="66"/>
      <c r="L85" s="31"/>
      <c r="M85" s="40"/>
      <c r="N85" s="41"/>
    </row>
    <row r="86" spans="2:14" s="7" customFormat="1" ht="14.25">
      <c r="B86" s="11"/>
      <c r="D86" s="9"/>
      <c r="F86" s="9"/>
      <c r="H86" s="9"/>
      <c r="J86" s="31"/>
      <c r="K86" s="66"/>
      <c r="L86" s="31"/>
      <c r="M86" s="40"/>
      <c r="N86" s="41"/>
    </row>
    <row r="87" spans="2:14" s="7" customFormat="1" ht="14.25">
      <c r="B87" s="11"/>
      <c r="D87" s="9"/>
      <c r="F87" s="9"/>
      <c r="H87" s="9"/>
      <c r="J87" s="31"/>
      <c r="K87" s="66"/>
      <c r="L87" s="31"/>
      <c r="M87" s="40"/>
      <c r="N87" s="41"/>
    </row>
    <row r="88" spans="2:14" s="7" customFormat="1" ht="14.25">
      <c r="B88" s="11"/>
      <c r="D88" s="9"/>
      <c r="F88" s="9"/>
      <c r="H88" s="9"/>
      <c r="J88" s="31"/>
      <c r="K88" s="66"/>
      <c r="L88" s="31"/>
      <c r="M88" s="40"/>
      <c r="N88" s="41"/>
    </row>
    <row r="89" spans="2:14" s="7" customFormat="1" ht="14.25">
      <c r="B89" s="11"/>
      <c r="D89" s="9"/>
      <c r="F89" s="9"/>
      <c r="H89" s="9"/>
      <c r="J89" s="31"/>
      <c r="K89" s="66"/>
      <c r="L89" s="31"/>
      <c r="M89" s="40"/>
      <c r="N89" s="41"/>
    </row>
    <row r="90" spans="2:14" s="7" customFormat="1" ht="14.25">
      <c r="B90" s="11"/>
      <c r="D90" s="9"/>
      <c r="F90" s="9"/>
      <c r="H90" s="9"/>
      <c r="J90" s="31"/>
      <c r="K90" s="66"/>
      <c r="L90" s="31"/>
      <c r="M90" s="40"/>
      <c r="N90" s="41"/>
    </row>
    <row r="91" spans="2:14" s="7" customFormat="1" ht="14.25">
      <c r="B91" s="11"/>
      <c r="D91" s="9"/>
      <c r="F91" s="9"/>
      <c r="H91" s="9"/>
      <c r="J91" s="31"/>
      <c r="K91" s="66"/>
      <c r="L91" s="31"/>
      <c r="M91" s="40"/>
      <c r="N91" s="41"/>
    </row>
    <row r="92" spans="2:14" s="7" customFormat="1" ht="14.25">
      <c r="B92" s="11"/>
      <c r="D92" s="9"/>
      <c r="F92" s="9"/>
      <c r="H92" s="9"/>
      <c r="J92" s="31"/>
      <c r="K92" s="66"/>
      <c r="L92" s="31"/>
      <c r="M92" s="40"/>
      <c r="N92" s="41"/>
    </row>
    <row r="93" spans="2:14" s="7" customFormat="1" ht="14.25">
      <c r="B93" s="11"/>
      <c r="D93" s="9"/>
      <c r="F93" s="9"/>
      <c r="H93" s="9"/>
      <c r="J93" s="31"/>
      <c r="K93" s="66"/>
      <c r="L93" s="31"/>
      <c r="M93" s="40"/>
      <c r="N93" s="41"/>
    </row>
    <row r="94" spans="2:14" s="7" customFormat="1" ht="14.25">
      <c r="B94" s="11"/>
      <c r="D94" s="9"/>
      <c r="F94" s="9"/>
      <c r="H94" s="9"/>
      <c r="J94" s="31"/>
      <c r="K94" s="66"/>
      <c r="L94" s="31"/>
      <c r="M94" s="40"/>
      <c r="N94" s="41"/>
    </row>
    <row r="95" spans="2:14" s="7" customFormat="1" ht="14.25">
      <c r="B95" s="11"/>
      <c r="D95" s="9"/>
      <c r="F95" s="9"/>
      <c r="H95" s="9"/>
      <c r="J95" s="31"/>
      <c r="K95" s="66"/>
      <c r="L95" s="31"/>
      <c r="M95" s="40"/>
      <c r="N95" s="41"/>
    </row>
    <row r="96" spans="2:14" s="7" customFormat="1" ht="14.25">
      <c r="B96" s="11"/>
      <c r="D96" s="9"/>
      <c r="F96" s="9"/>
      <c r="H96" s="9"/>
      <c r="J96" s="31"/>
      <c r="K96" s="66"/>
      <c r="L96" s="31"/>
      <c r="M96" s="40"/>
      <c r="N96" s="41"/>
    </row>
    <row r="97" spans="2:14" s="7" customFormat="1" ht="14.25">
      <c r="B97" s="11"/>
      <c r="D97" s="9"/>
      <c r="F97" s="9"/>
      <c r="H97" s="9"/>
      <c r="J97" s="31"/>
      <c r="K97" s="66"/>
      <c r="L97" s="31"/>
      <c r="M97" s="40"/>
      <c r="N97" s="41"/>
    </row>
    <row r="98" spans="2:14" s="7" customFormat="1" ht="14.25">
      <c r="B98" s="11"/>
      <c r="D98" s="9"/>
      <c r="F98" s="9"/>
      <c r="H98" s="9"/>
      <c r="J98" s="31"/>
      <c r="K98" s="66"/>
      <c r="L98" s="31"/>
      <c r="M98" s="40"/>
      <c r="N98" s="41"/>
    </row>
    <row r="99" spans="2:14" s="7" customFormat="1" ht="14.25">
      <c r="B99" s="11"/>
      <c r="D99" s="9"/>
      <c r="F99" s="9"/>
      <c r="H99" s="9"/>
      <c r="J99" s="31"/>
      <c r="K99" s="66"/>
      <c r="L99" s="31"/>
      <c r="M99" s="40"/>
      <c r="N99" s="41"/>
    </row>
    <row r="100" spans="2:14" s="7" customFormat="1" ht="14.25">
      <c r="B100" s="11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4.25">
      <c r="B101" s="11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4.25">
      <c r="B102" s="11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4.25">
      <c r="B103" s="11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4.25">
      <c r="B104" s="11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4.25">
      <c r="B105" s="11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4.25">
      <c r="B106" s="11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4.25">
      <c r="B107" s="11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4.25">
      <c r="B108" s="11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4.25">
      <c r="B109" s="11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4.25">
      <c r="B110" s="11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4.25">
      <c r="B111" s="11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4.25">
      <c r="B112" s="11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4.25">
      <c r="B113" s="11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4.25">
      <c r="B114" s="11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4.25">
      <c r="B115" s="11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4.25">
      <c r="B116" s="11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4.25">
      <c r="B117" s="11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4.25">
      <c r="B118" s="11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4.25">
      <c r="B119" s="11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4.25">
      <c r="B120" s="11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4.25">
      <c r="B121" s="11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4.25">
      <c r="B122" s="11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4.25">
      <c r="B123" s="11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4.25">
      <c r="B124" s="11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4.25">
      <c r="B125" s="11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4.25">
      <c r="B126" s="11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4.25">
      <c r="B127" s="11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4.25">
      <c r="B128" s="11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4.25">
      <c r="B129" s="11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4.25">
      <c r="B130" s="11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4.25">
      <c r="B131" s="11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4.25">
      <c r="B132" s="11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4.25">
      <c r="B133" s="11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4.25">
      <c r="B134" s="11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4.25">
      <c r="B135" s="11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4.25">
      <c r="B136" s="11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4.25">
      <c r="B137" s="11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4.25">
      <c r="B138" s="11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4.25">
      <c r="B139" s="11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4.25">
      <c r="B140" s="11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4.25">
      <c r="B141" s="11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4.25">
      <c r="B142" s="11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4.25">
      <c r="B143" s="11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4.25">
      <c r="B144" s="11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4.25">
      <c r="B145" s="11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4.25">
      <c r="B146" s="11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4.25">
      <c r="B147" s="11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4.25">
      <c r="B148" s="11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4.25">
      <c r="B149" s="11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4.25">
      <c r="B150" s="11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4.25">
      <c r="B151" s="11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4.25">
      <c r="B152" s="11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4.25">
      <c r="B153" s="11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4.25">
      <c r="B154" s="11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4.25">
      <c r="B155" s="11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4.25">
      <c r="B156" s="11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4.25">
      <c r="B157" s="11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4.25">
      <c r="B158" s="11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4.25">
      <c r="B159" s="11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4.25">
      <c r="B160" s="11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4.25">
      <c r="B161" s="11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4.25">
      <c r="B162" s="11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4.25">
      <c r="B163" s="11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4.25">
      <c r="B164" s="11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4.25">
      <c r="B165" s="11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4.25">
      <c r="B166" s="11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4.25">
      <c r="B167" s="11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4.25">
      <c r="B168" s="11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4.25">
      <c r="B169" s="11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4.25">
      <c r="B170" s="11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4.25">
      <c r="B171" s="11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4.25">
      <c r="B172" s="11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4.25">
      <c r="B173" s="11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4.25">
      <c r="B174" s="11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4.25">
      <c r="B175" s="11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4.25">
      <c r="B176" s="11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4.25">
      <c r="B177" s="11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4.25">
      <c r="B178" s="11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4.25">
      <c r="B179" s="11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4.25">
      <c r="B180" s="11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4.25">
      <c r="B181" s="11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4.25">
      <c r="B182" s="11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4.25">
      <c r="B183" s="11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4.25">
      <c r="B184" s="11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4.25">
      <c r="B185" s="11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4.25">
      <c r="B186" s="11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4.25">
      <c r="B187" s="11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4.25">
      <c r="B188" s="11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4.25">
      <c r="B189" s="11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4.25">
      <c r="B190" s="11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4.25">
      <c r="B191" s="11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4.25">
      <c r="B192" s="11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4.25">
      <c r="B193" s="11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4.25">
      <c r="B194" s="11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4.25">
      <c r="B195" s="11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4.25">
      <c r="B196" s="11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4.25">
      <c r="B197" s="11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4.25">
      <c r="B198" s="11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4.25">
      <c r="B199" s="11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4.25">
      <c r="B200" s="11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4.25">
      <c r="B201" s="11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4.25">
      <c r="B202" s="11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4.25">
      <c r="B203" s="11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4.25">
      <c r="B204" s="11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4.25">
      <c r="B205" s="11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4.25">
      <c r="B206" s="11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4.25">
      <c r="B207" s="11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4.25">
      <c r="B208" s="11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4.25">
      <c r="B209" s="11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4.25">
      <c r="B210" s="11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4.25">
      <c r="B211" s="11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4.25">
      <c r="B212" s="11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4.25">
      <c r="B213" s="11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4.25">
      <c r="B214" s="11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4.25">
      <c r="B215" s="11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4.25">
      <c r="B216" s="11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4.25">
      <c r="B217" s="11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4.25">
      <c r="B218" s="11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4.25">
      <c r="B219" s="11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4.25">
      <c r="B220" s="11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4.25">
      <c r="B221" s="11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4.25">
      <c r="B222" s="11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4.25">
      <c r="B223" s="11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4.25">
      <c r="B224" s="11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4.25">
      <c r="B225" s="11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4.25">
      <c r="B226" s="11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4.25">
      <c r="B227" s="11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4.25">
      <c r="B228" s="11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4.25">
      <c r="B229" s="11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4.25">
      <c r="B230" s="11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4.25">
      <c r="B231" s="11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4.25">
      <c r="B232" s="11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4.25">
      <c r="B233" s="11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4.25">
      <c r="B234" s="11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4.25">
      <c r="B235" s="11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4.25">
      <c r="B236" s="11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4.25">
      <c r="B237" s="11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4.25">
      <c r="B238" s="11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4.25">
      <c r="B239" s="11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4.25">
      <c r="B240" s="11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4.25">
      <c r="B241" s="11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4.25">
      <c r="B242" s="11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4.25">
      <c r="B243" s="11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4.25">
      <c r="B244" s="11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4.25">
      <c r="B245" s="11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4.25">
      <c r="B246" s="11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4.25">
      <c r="B247" s="11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4.25">
      <c r="B248" s="11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4.25">
      <c r="B249" s="11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4.25">
      <c r="B250" s="11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4.25">
      <c r="B251" s="11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4.25">
      <c r="B252" s="11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4.25">
      <c r="B253" s="11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4.25">
      <c r="B254" s="11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4.25">
      <c r="B255" s="11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4.25">
      <c r="B256" s="11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4.25">
      <c r="B257" s="11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4.25">
      <c r="B258" s="11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4.25">
      <c r="B259" s="11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4.25">
      <c r="B260" s="11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4.25">
      <c r="B261" s="11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4.25">
      <c r="B262" s="11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4.25">
      <c r="B263" s="11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4.25">
      <c r="B264" s="11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4.25">
      <c r="B265" s="11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4.25">
      <c r="B266" s="11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4.25">
      <c r="B267" s="11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4.25">
      <c r="B268" s="11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4.25">
      <c r="B269" s="11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4.25">
      <c r="B270" s="11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4.25">
      <c r="B271" s="11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4.25">
      <c r="B272" s="11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4.25">
      <c r="B273" s="11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4.25">
      <c r="B274" s="11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4.25">
      <c r="B275" s="11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4.25">
      <c r="B276" s="11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4.25">
      <c r="B277" s="11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4.25">
      <c r="B278" s="11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4.25">
      <c r="B279" s="11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4.25">
      <c r="B280" s="11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4.25">
      <c r="B281" s="11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4.25">
      <c r="B282" s="11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4.25">
      <c r="B283" s="11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4.25">
      <c r="B284" s="11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4.25">
      <c r="B285" s="11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4.25">
      <c r="B286" s="11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4.25">
      <c r="B287" s="11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4.25">
      <c r="B288" s="11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4.25">
      <c r="B289" s="11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4.25">
      <c r="B290" s="11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4.25">
      <c r="B291" s="11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4.25">
      <c r="B292" s="11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4.25">
      <c r="B293" s="11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4.25">
      <c r="B294" s="11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4.25">
      <c r="B295" s="11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4.25">
      <c r="B296" s="11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4.25">
      <c r="B297" s="11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4.25">
      <c r="B298" s="11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4.25">
      <c r="B299" s="11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4.25">
      <c r="B300" s="11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4.25">
      <c r="B301" s="11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4.25">
      <c r="B302" s="11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4.25">
      <c r="B303" s="11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4.25">
      <c r="B304" s="11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4.25">
      <c r="B305" s="11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4.25">
      <c r="B306" s="11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4.25">
      <c r="B307" s="11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4.25">
      <c r="B308" s="11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4.25">
      <c r="B309" s="11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4.25">
      <c r="B310" s="11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4.25">
      <c r="B311" s="11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4.25">
      <c r="B312" s="11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4.25">
      <c r="B313" s="11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4.25">
      <c r="B314" s="11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4.25">
      <c r="B315" s="11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4.25">
      <c r="B316" s="11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4.25">
      <c r="B317" s="11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4.25">
      <c r="B318" s="11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4.25">
      <c r="B319" s="11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4.25">
      <c r="B320" s="11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4.25">
      <c r="B321" s="11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4.25">
      <c r="B322" s="11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4.25">
      <c r="B323" s="11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4.25">
      <c r="B324" s="11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4.25">
      <c r="B325" s="11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4.25">
      <c r="B326" s="11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4.25">
      <c r="B327" s="11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4.25">
      <c r="B328" s="11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4.25">
      <c r="B329" s="11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4.25">
      <c r="B330" s="11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4.25">
      <c r="B331" s="11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4.25">
      <c r="B332" s="11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4.25">
      <c r="B333" s="11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4.25">
      <c r="B334" s="11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4.25">
      <c r="B335" s="11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4.25">
      <c r="B336" s="11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4.25">
      <c r="B337" s="11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4.25">
      <c r="B338" s="11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4.25">
      <c r="B339" s="11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4.25">
      <c r="B340" s="11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4.25">
      <c r="B341" s="11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4.25">
      <c r="B342" s="11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4.25">
      <c r="B343" s="11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4.25">
      <c r="B344" s="11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4.25">
      <c r="B345" s="11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4.25">
      <c r="B346" s="11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4.25">
      <c r="B347" s="11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4.25">
      <c r="B348" s="11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4.25">
      <c r="B349" s="11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4.25">
      <c r="B350" s="11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4.25">
      <c r="B351" s="11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4.25">
      <c r="B352" s="11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4.25">
      <c r="B353" s="11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4.25">
      <c r="B354" s="11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4.25">
      <c r="B355" s="11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4.25">
      <c r="B356" s="11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4.25">
      <c r="B357" s="11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4.25">
      <c r="B358" s="11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4.25">
      <c r="B359" s="11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4.25">
      <c r="B360" s="11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4.25">
      <c r="B361" s="11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4.25">
      <c r="B362" s="11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4.25">
      <c r="B363" s="11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4.25">
      <c r="B364" s="11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4.25">
      <c r="B365" s="11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4.25">
      <c r="B366" s="11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4.25">
      <c r="B367" s="11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4.25">
      <c r="B368" s="11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4.25">
      <c r="B369" s="11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4.25">
      <c r="B370" s="11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4.25">
      <c r="B371" s="11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4.25">
      <c r="B372" s="11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4.25">
      <c r="B373" s="11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4.25">
      <c r="B374" s="11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4.25">
      <c r="B375" s="11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4.25">
      <c r="B376" s="11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4.25">
      <c r="B377" s="11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4.25">
      <c r="B378" s="11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4.25">
      <c r="B379" s="11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4.25">
      <c r="B380" s="11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4.25">
      <c r="B381" s="11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4.25">
      <c r="B382" s="11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4.25">
      <c r="B383" s="11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4.25">
      <c r="B384" s="11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4.25">
      <c r="B385" s="11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4.25">
      <c r="B386" s="11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4.25">
      <c r="B387" s="11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4.25">
      <c r="B388" s="11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4.25">
      <c r="B389" s="11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4.25">
      <c r="B390" s="11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4.25">
      <c r="B391" s="11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4.25">
      <c r="B392" s="11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4.25">
      <c r="B393" s="11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4.25">
      <c r="B394" s="11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4.25">
      <c r="B395" s="11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4.25">
      <c r="B396" s="11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4.25">
      <c r="B397" s="11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4.25">
      <c r="B398" s="11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4.25">
      <c r="B399" s="11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4.25">
      <c r="B400" s="11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4.25">
      <c r="B401" s="11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4.25">
      <c r="B402" s="11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4.25">
      <c r="B403" s="11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4.25">
      <c r="B404" s="11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4.25">
      <c r="B405" s="11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4.25">
      <c r="B406" s="11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4.25">
      <c r="B407" s="11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4.25">
      <c r="B408" s="11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4.25">
      <c r="B409" s="11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4.25">
      <c r="B410" s="11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4.25">
      <c r="B411" s="11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4.25">
      <c r="B412" s="11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4.25">
      <c r="B413" s="11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4.25">
      <c r="B414" s="11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4.25">
      <c r="B415" s="11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4.25">
      <c r="B416" s="11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4.25">
      <c r="B417" s="11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4.25">
      <c r="B418" s="11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4.25">
      <c r="B419" s="11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4.25">
      <c r="B420" s="11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4.25">
      <c r="B421" s="11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4.25">
      <c r="B422" s="11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4.25">
      <c r="B423" s="11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4.25">
      <c r="B424" s="11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4.25">
      <c r="B425" s="11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4.25">
      <c r="B426" s="11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4.25">
      <c r="B427" s="11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4.25">
      <c r="B428" s="11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4.25">
      <c r="B429" s="11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4.25">
      <c r="B430" s="11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4.25">
      <c r="B431" s="11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4.25">
      <c r="B432" s="11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4.25">
      <c r="B433" s="11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4.25">
      <c r="B434" s="11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4.25">
      <c r="B435" s="11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4.25">
      <c r="B436" s="11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4.25">
      <c r="B437" s="11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4.25">
      <c r="B438" s="11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4.25">
      <c r="B439" s="11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4.25">
      <c r="B440" s="11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4.25">
      <c r="B441" s="11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4.25">
      <c r="B442" s="11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4.25">
      <c r="B443" s="11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4.25">
      <c r="B444" s="11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4.25">
      <c r="B445" s="11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4.25">
      <c r="B446" s="11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4.25">
      <c r="B447" s="11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4.25">
      <c r="B448" s="11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4.25">
      <c r="B449" s="11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4.25">
      <c r="B450" s="11"/>
      <c r="D450" s="9"/>
      <c r="F450" s="9"/>
      <c r="H450" s="9"/>
      <c r="J450" s="31"/>
      <c r="K450" s="66"/>
      <c r="L450" s="31"/>
      <c r="M450" s="40"/>
      <c r="N450" s="41"/>
    </row>
  </sheetData>
  <sheetProtection/>
  <mergeCells count="83">
    <mergeCell ref="E7:F7"/>
    <mergeCell ref="E8:F8"/>
    <mergeCell ref="C8:D8"/>
    <mergeCell ref="W79:X79"/>
    <mergeCell ref="Q71:R71"/>
    <mergeCell ref="S71:T71"/>
    <mergeCell ref="C71:D71"/>
    <mergeCell ref="E71:F71"/>
    <mergeCell ref="G71:H71"/>
    <mergeCell ref="I71:J71"/>
    <mergeCell ref="Y79:Z79"/>
    <mergeCell ref="B2:F2"/>
    <mergeCell ref="B3:F3"/>
    <mergeCell ref="B5:F5"/>
    <mergeCell ref="B10:F10"/>
    <mergeCell ref="B7:B8"/>
    <mergeCell ref="C7:D7"/>
    <mergeCell ref="O79:P79"/>
    <mergeCell ref="Q79:R79"/>
    <mergeCell ref="S79:T79"/>
    <mergeCell ref="W78:Z78"/>
    <mergeCell ref="C79:D79"/>
    <mergeCell ref="E79:F79"/>
    <mergeCell ref="U79:V79"/>
    <mergeCell ref="G79:H79"/>
    <mergeCell ref="I79:J79"/>
    <mergeCell ref="K79:L79"/>
    <mergeCell ref="M79:N79"/>
    <mergeCell ref="O78:R78"/>
    <mergeCell ref="S78:V78"/>
    <mergeCell ref="B78:B79"/>
    <mergeCell ref="C78:F78"/>
    <mergeCell ref="G78:J78"/>
    <mergeCell ref="K78:N78"/>
    <mergeCell ref="U71:V71"/>
    <mergeCell ref="W71:X71"/>
    <mergeCell ref="O70:R70"/>
    <mergeCell ref="S70:V70"/>
    <mergeCell ref="W70:Z70"/>
    <mergeCell ref="Y71:Z71"/>
    <mergeCell ref="K71:L71"/>
    <mergeCell ref="M71:N71"/>
    <mergeCell ref="O71:P71"/>
    <mergeCell ref="B70:B71"/>
    <mergeCell ref="C70:F70"/>
    <mergeCell ref="G70:J70"/>
    <mergeCell ref="K70:N70"/>
    <mergeCell ref="S58:V58"/>
    <mergeCell ref="W58:Z58"/>
    <mergeCell ref="C59:D59"/>
    <mergeCell ref="E59:F59"/>
    <mergeCell ref="G59:H59"/>
    <mergeCell ref="G58:J58"/>
    <mergeCell ref="K58:N58"/>
    <mergeCell ref="O58:R58"/>
    <mergeCell ref="S59:T59"/>
    <mergeCell ref="U59:V59"/>
    <mergeCell ref="E40:F40"/>
    <mergeCell ref="B47:F47"/>
    <mergeCell ref="B56:Z56"/>
    <mergeCell ref="B57:Z57"/>
    <mergeCell ref="C48:D48"/>
    <mergeCell ref="E48:F48"/>
    <mergeCell ref="I59:J59"/>
    <mergeCell ref="W59:X59"/>
    <mergeCell ref="Y59:Z59"/>
    <mergeCell ref="B11:F11"/>
    <mergeCell ref="B38:F38"/>
    <mergeCell ref="B39:F39"/>
    <mergeCell ref="B46:F46"/>
    <mergeCell ref="C12:D12"/>
    <mergeCell ref="E12:F12"/>
    <mergeCell ref="C40:D40"/>
    <mergeCell ref="B76:Z76"/>
    <mergeCell ref="B77:Z77"/>
    <mergeCell ref="B58:B59"/>
    <mergeCell ref="C58:F58"/>
    <mergeCell ref="K59:L59"/>
    <mergeCell ref="M59:N59"/>
    <mergeCell ref="O59:P59"/>
    <mergeCell ref="Q59:R59"/>
    <mergeCell ref="B68:Z68"/>
    <mergeCell ref="B69:Z69"/>
  </mergeCells>
  <printOptions/>
  <pageMargins left="0.7874015748031497" right="0.7874015748031497" top="0.46" bottom="0.17" header="0.18" footer="0.59"/>
  <pageSetup horizontalDpi="600" verticalDpi="600" orientation="landscape" paperSize="8" r:id="rId1"/>
  <ignoredErrors>
    <ignoredError sqref="E60:E66 I60:I66 Q60:Q66 M60:M66 X60:X66 U66" formula="1"/>
    <ignoredError sqref="E8 C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Nonantola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Ragioneria</dc:creator>
  <cp:keywords/>
  <dc:description/>
  <cp:lastModifiedBy>ragioneriabomporto1</cp:lastModifiedBy>
  <cp:lastPrinted>2018-04-13T08:46:21Z</cp:lastPrinted>
  <dcterms:created xsi:type="dcterms:W3CDTF">2012-12-11T10:40:07Z</dcterms:created>
  <dcterms:modified xsi:type="dcterms:W3CDTF">2018-04-13T08:46:22Z</dcterms:modified>
  <cp:category/>
  <cp:version/>
  <cp:contentType/>
  <cp:contentStatus/>
</cp:coreProperties>
</file>